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520368\Desktop\2021 a 2025\Contrato transporte\ETP TR 2025\ETP PLANILHAS\"/>
    </mc:Choice>
  </mc:AlternateContent>
  <xr:revisionPtr revIDLastSave="0" documentId="13_ncr:1_{518A61D2-2C98-4C65-A80A-5ACFB6D83FC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OTAS UFH REGIONALIZADAS" sheetId="3" r:id="rId1"/>
    <sheet name="ROTAS UFH NÃO REGIONALIZADAS" sheetId="2" r:id="rId2"/>
    <sheet name="CETEBIO" sheetId="7" r:id="rId3"/>
    <sheet name="PACES" sheetId="6" r:id="rId4"/>
  </sheets>
  <definedNames>
    <definedName name="_xlnm._FilterDatabase" localSheetId="0" hidden="1">'ROTAS UFH REGIONALIZADAS'!$A$3:$I$37</definedName>
  </definedNames>
  <calcPr calcId="191029"/>
</workbook>
</file>

<file path=xl/calcChain.xml><?xml version="1.0" encoding="utf-8"?>
<calcChain xmlns="http://schemas.openxmlformats.org/spreadsheetml/2006/main">
  <c r="E9" i="3" l="1"/>
  <c r="E8" i="3"/>
  <c r="E4" i="3"/>
  <c r="E41" i="3" l="1"/>
  <c r="E40" i="3"/>
  <c r="E15" i="3"/>
  <c r="E14" i="3" l="1"/>
  <c r="D46" i="7" l="1"/>
  <c r="D45" i="7"/>
  <c r="D8" i="7"/>
  <c r="D3" i="7"/>
  <c r="E11" i="6" l="1"/>
  <c r="E18" i="6" l="1"/>
  <c r="E17" i="6"/>
  <c r="E16" i="6"/>
  <c r="E13" i="6"/>
  <c r="E12" i="6"/>
  <c r="E10" i="6"/>
  <c r="E9" i="6"/>
  <c r="E8" i="6"/>
  <c r="E6" i="6"/>
  <c r="E5" i="6"/>
  <c r="E3" i="6"/>
  <c r="E4" i="6"/>
  <c r="E18" i="3"/>
  <c r="E39" i="3"/>
  <c r="E38" i="3"/>
  <c r="E21" i="3" l="1"/>
  <c r="E55" i="3" l="1"/>
  <c r="E57" i="3"/>
  <c r="E58" i="3"/>
  <c r="E59" i="3"/>
  <c r="E60" i="3"/>
  <c r="E65" i="3"/>
  <c r="E49" i="3" l="1"/>
  <c r="E50" i="3"/>
  <c r="E48" i="3"/>
  <c r="E47" i="3"/>
  <c r="E46" i="3" l="1"/>
  <c r="E45" i="3"/>
  <c r="E11" i="3" l="1"/>
  <c r="E37" i="3"/>
  <c r="E33" i="3"/>
  <c r="E34" i="3"/>
  <c r="E35" i="3"/>
  <c r="E66" i="3"/>
  <c r="E67" i="3"/>
  <c r="E36" i="3"/>
  <c r="E32" i="3"/>
  <c r="E13" i="3"/>
  <c r="E12" i="3"/>
  <c r="E10" i="3"/>
  <c r="E6" i="3"/>
  <c r="E5" i="3"/>
  <c r="E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Lorena Prezotti Rodrigues</author>
  </authors>
  <commentList>
    <comment ref="I5" authorId="0" shapeId="0" xr:uid="{E6E4B635-6BB0-4D50-B252-5AA022755989}">
      <text>
        <r>
          <rPr>
            <b/>
            <sz val="9"/>
            <color indexed="81"/>
            <rFont val="Segoe UI"/>
            <family val="2"/>
          </rPr>
          <t>Lorena Prezotti Rodrigues:</t>
        </r>
        <r>
          <rPr>
            <sz val="9"/>
            <color indexed="81"/>
            <rFont val="Segoe UI"/>
            <family val="2"/>
          </rPr>
          <t xml:space="preserve">
verificar como esta esta rota
</t>
        </r>
      </text>
    </comment>
  </commentList>
</comments>
</file>

<file path=xl/sharedStrings.xml><?xml version="1.0" encoding="utf-8"?>
<sst xmlns="http://schemas.openxmlformats.org/spreadsheetml/2006/main" count="823" uniqueCount="212">
  <si>
    <t>DIAS DE RECOLHIMENTO</t>
  </si>
  <si>
    <t>HORÁRIOS DE RECOLHIMENTO</t>
  </si>
  <si>
    <t>PRAZO MÁXIMO DE ENTREGA</t>
  </si>
  <si>
    <t>Hemocentro de Governador Valadares</t>
  </si>
  <si>
    <t>Hemocentro de Belo Horizonte</t>
  </si>
  <si>
    <t>Segunda a Sábado</t>
  </si>
  <si>
    <t>12 horas</t>
  </si>
  <si>
    <t>Hemocentro de Juiz de Fora</t>
  </si>
  <si>
    <t>08 horas</t>
  </si>
  <si>
    <t>Hemocentro de Montes Claros</t>
  </si>
  <si>
    <t>Hemocentro de Pouso Alegre</t>
  </si>
  <si>
    <t>16h</t>
  </si>
  <si>
    <t>Hemocentro de Uberaba</t>
  </si>
  <si>
    <t>Segunda a Sexta</t>
  </si>
  <si>
    <t>Hemonúcleo de Passos</t>
  </si>
  <si>
    <t>Hemonúcleo de Patos de Minas</t>
  </si>
  <si>
    <t>Hemonúcleo de Ponte Nova</t>
  </si>
  <si>
    <t>Hemonúcleo de São Joao Del Rei</t>
  </si>
  <si>
    <t>Unidade de Coleta de Poços de Caldas</t>
  </si>
  <si>
    <t> REMETENTE</t>
  </si>
  <si>
    <t>  DESTINATÁRIOS</t>
  </si>
  <si>
    <t>PRINCIPAL ITEM TRANSPORTADO</t>
  </si>
  <si>
    <t>Hemocomponentes</t>
  </si>
  <si>
    <t>Hemonúcleo de Diamantina</t>
  </si>
  <si>
    <t>Hemonúcleo de Sete Lagoas</t>
  </si>
  <si>
    <t>REMETENTE</t>
  </si>
  <si>
    <t>DESTINATÁRIO</t>
  </si>
  <si>
    <t>PRINCIPAL MATERIAL TRANSPORTADO</t>
  </si>
  <si>
    <t>Unidade de Coleta de Betim</t>
  </si>
  <si>
    <t>Hemonúcleo de Divinópolis</t>
  </si>
  <si>
    <t>Unidade de Coleta do HJK</t>
  </si>
  <si>
    <t>Posto de Coleta Estação BH</t>
  </si>
  <si>
    <t>Segunda a sexta</t>
  </si>
  <si>
    <t>Sangue Total/Hemocomponentes</t>
  </si>
  <si>
    <t>Hemocentro de Uberlandia</t>
  </si>
  <si>
    <t>05 horas</t>
  </si>
  <si>
    <t>HBH</t>
  </si>
  <si>
    <t>CETEBIO</t>
  </si>
  <si>
    <t>Amostra de sangue e bolsa de sangue</t>
  </si>
  <si>
    <t>Sob demanda (segunda a sexta – feira)</t>
  </si>
  <si>
    <t>Amostra de sangue, frascos de hemocultura.</t>
  </si>
  <si>
    <t>UDI</t>
  </si>
  <si>
    <t>Caixas térmicas</t>
  </si>
  <si>
    <t>MOC</t>
  </si>
  <si>
    <t>01 hora</t>
  </si>
  <si>
    <t>FUNED</t>
  </si>
  <si>
    <t>Fragmento de membrana amniótica</t>
  </si>
  <si>
    <t>SANTA CASA DE MISERICÓRDIA DE BELO HORIZONTE</t>
  </si>
  <si>
    <t>Bolsas com células progenitoras hematopoéticas em dryshipper ou caixas térmicas /</t>
  </si>
  <si>
    <t>Membrana amniótica em refrigerador portátil</t>
  </si>
  <si>
    <t>ASSOCIAÇÃO MÁRIO PENNA (HOSPITAL LUXEMBURGO)</t>
  </si>
  <si>
    <t>HOSPITAL DAS CLÍNICAS DA UFMG</t>
  </si>
  <si>
    <t>Bolsas com células progenitoras hematopoéticasem dryshipper ou caixas térmicas /</t>
  </si>
  <si>
    <t>Membrana amnióticaem refrigerador portátil</t>
  </si>
  <si>
    <t>FUNDAÇÃO FELÍCIO ROCHO</t>
  </si>
  <si>
    <t>Bolsas com células progenitoras hematopoéticas em dryshipper ou caixas térmicas</t>
  </si>
  <si>
    <t>Membrana amniótica</t>
  </si>
  <si>
    <t>HOSPITAL MATER DEI S/A</t>
  </si>
  <si>
    <t>CETUS HOSPITAL DIA ONCOLOGIA S/A (SOCOR)</t>
  </si>
  <si>
    <t>UNIVERSIDADE FEDERAL DE UBERLÂNDIA / HOSPITAL DE CLÍNICAS DE UBERLÂNDIA (UFU / HCU)</t>
  </si>
  <si>
    <t>Sob demanda</t>
  </si>
  <si>
    <t>IRMANDADE NOSSA SENHORA DAS MERCÊS DE MONTES CLAROS / SANTA CASA DE MONTES CLAROS</t>
  </si>
  <si>
    <t>Bolsas com células progenitoras hematopoéticas em dryshipper ou caixas térmicas /Membrana amnióticaem refrigerador portátil</t>
  </si>
  <si>
    <t>Dryshipper ou caixa térmica,mala e refrigerador portátil</t>
  </si>
  <si>
    <t>Cetebio agendar a retirada com até 03 horas de antecedência</t>
  </si>
  <si>
    <t>Dryshipper ou caixa térmica, mala e refrigerador portátil</t>
  </si>
  <si>
    <t>UNIVERSIDADE FEDERAL DE UBERLÂNDIA/ HOSPITAL DE CLÍNICAS DE UBERLÂNDIA (UFU / HCU)</t>
  </si>
  <si>
    <t>IRMANDADE NOSSA SENHORA DAS MERCÊS DE MONTES CLAROS / SANTA CASADE MONTES CLAROS</t>
  </si>
  <si>
    <t>HOSPITAL JOÃO XXIII (MG TRANSPLANTES)</t>
  </si>
  <si>
    <t>06:00 às 18:00</t>
  </si>
  <si>
    <t>Pele alógena em refrigerador portátil e material residual/para reesterilização (2 malas)</t>
  </si>
  <si>
    <t>10:00 às 18:00</t>
  </si>
  <si>
    <t>Unidade de coleta de Betim</t>
  </si>
  <si>
    <t>Hemocentro Belo Horizonte</t>
  </si>
  <si>
    <t>Ituiutaba</t>
  </si>
  <si>
    <t>de 09:00 as 20:00</t>
  </si>
  <si>
    <t>5 e 1 vez ao mês ao sábado</t>
  </si>
  <si>
    <t>terça a  sexta</t>
  </si>
  <si>
    <t>ROTA RETIRADA QUANTO NECESSÁRIO UTILIZAR EVENTUAL</t>
  </si>
  <si>
    <t>Setor de Aférese UDI, agendar a retirada com antecedência de 3 horas do horário de retirada das amostras.</t>
  </si>
  <si>
    <t xml:space="preserve">Setor de Aférese HBH,  agendar a retirada com antecedência de 3 horas do horário de retirada das amostras. </t>
  </si>
  <si>
    <t>IPSEMG</t>
  </si>
  <si>
    <t>Material para coleta de membrana amniótica (2 malas) e refrigerador portátil</t>
  </si>
  <si>
    <t>Sob demanda - segunda a sexta-feira</t>
  </si>
  <si>
    <t>06:00 às 12:00</t>
  </si>
  <si>
    <t xml:space="preserve">Membrana amniótica em refrigerador portátil e material residual/para reesterilização (2 malas) </t>
  </si>
  <si>
    <t>FREQUÊNCIA ESTIMADA ANUAL</t>
  </si>
  <si>
    <t>ESTIMATIVA DE ENVIOS SEMANAIS</t>
  </si>
  <si>
    <t>5 e 1 sábado no mês</t>
  </si>
  <si>
    <t>FREQUENCIA ESTIMADA ANUAL</t>
  </si>
  <si>
    <t>Hemonucleo Diamantina</t>
  </si>
  <si>
    <t xml:space="preserve">Segunda a Sábado </t>
  </si>
  <si>
    <t>15 e 1 sábado por mês (sendo 3 entregas ao sábados)</t>
  </si>
  <si>
    <t>Segunda sexta</t>
  </si>
  <si>
    <t xml:space="preserve">Segunda a Sexta </t>
  </si>
  <si>
    <t>Segunda a sábado</t>
  </si>
  <si>
    <t>IML-BH</t>
  </si>
  <si>
    <t>Material para coleta de pele (2 malas/ 2 Cooler) e refrigerador portátil</t>
  </si>
  <si>
    <t>IML- BH</t>
  </si>
  <si>
    <t xml:space="preserve">Sob demanda </t>
  </si>
  <si>
    <t>HORÁRIO DE ENTREGA NO DESTINATÁRIO</t>
  </si>
  <si>
    <t>HORÁRIO DE ENTREGA NOS DESTINATÁRIOS</t>
  </si>
  <si>
    <t>Sangue total/hemocomponentes</t>
  </si>
  <si>
    <t>Sangue Total/Amostras/Hemocomponentes</t>
  </si>
  <si>
    <t xml:space="preserve">pouso </t>
  </si>
  <si>
    <t>passos</t>
  </si>
  <si>
    <t>pouso alegre</t>
  </si>
  <si>
    <t>bh</t>
  </si>
  <si>
    <t>MÇU</t>
  </si>
  <si>
    <t>GOV</t>
  </si>
  <si>
    <t>MCU</t>
  </si>
  <si>
    <t>QUADRO 1 – REGIONAL BELO HORIZONTE</t>
  </si>
  <si>
    <t>QUADRO 2  – REGIONAL POÇOS DE CALDAS</t>
  </si>
  <si>
    <t>QUADRO  3 – REGIONAL UBERLÂNDIA</t>
  </si>
  <si>
    <t>QUADRO 4 – REGIONAL MONTES CLAROS</t>
  </si>
  <si>
    <t>QUADRO  5 – REGIONAL JUIZ DE FORA</t>
  </si>
  <si>
    <t>ANEXO IV - QUADRO  UNIDADES REGIONAIS NÃO REGIONALIZADAS - (Amostras de sangue e/ou Hemocomponentes)</t>
  </si>
  <si>
    <t>ANEXO V - QUADRO - CETEBIO</t>
  </si>
  <si>
    <t>10:00 e 13:00</t>
  </si>
  <si>
    <t>12:00 e 15:00</t>
  </si>
  <si>
    <t>1 hora</t>
  </si>
  <si>
    <t>10:00 e 14:00</t>
  </si>
  <si>
    <t>11:00 e 15:00</t>
  </si>
  <si>
    <t>11:30, 14:00 e 19:30</t>
  </si>
  <si>
    <t>12:30, 15:00 e 20:30</t>
  </si>
  <si>
    <t> 17:00</t>
  </si>
  <si>
    <t>Amostras de sangue/Hemocomponentes</t>
  </si>
  <si>
    <t>Sangue Total/Amostras de Sangue/Hemocomponentes</t>
  </si>
  <si>
    <t>Amostras de sangue e/ou Hemocomponentes</t>
  </si>
  <si>
    <t>Amostras de Sangue/Hemocomponentes</t>
  </si>
  <si>
    <t>Amostras de sangue  e/ou Hemocomponentes</t>
  </si>
  <si>
    <t>Amostras de sangue e /ou Hemocomponentes</t>
  </si>
  <si>
    <t>Amostras/Hemocomponentes</t>
  </si>
  <si>
    <t>02 horas</t>
  </si>
  <si>
    <t>10 horas</t>
  </si>
  <si>
    <t>03 horas</t>
  </si>
  <si>
    <t>TEMPO DE TRANSPORTE</t>
  </si>
  <si>
    <t>2 hora</t>
  </si>
  <si>
    <t>3 hora</t>
  </si>
  <si>
    <t>Hemocentro de Uberaba*</t>
  </si>
  <si>
    <t>Hemocentro de Uberlandia*</t>
  </si>
  <si>
    <t>Hemocentro Montes Claros</t>
  </si>
  <si>
    <t xml:space="preserve">Hemonúcleo de São Joao Del Rei </t>
  </si>
  <si>
    <t>PACE Itabira</t>
  </si>
  <si>
    <t>Sangue Total/Amostras de Sangue</t>
  </si>
  <si>
    <t>Quinta feira</t>
  </si>
  <si>
    <t>PACE Nova Lima</t>
  </si>
  <si>
    <t>Quarta feira</t>
  </si>
  <si>
    <t>PACE Araguari</t>
  </si>
  <si>
    <t>Hemocentro de Uberlândia</t>
  </si>
  <si>
    <t>PACE Barbacena</t>
  </si>
  <si>
    <t>Segunda feira</t>
  </si>
  <si>
    <t>PACE Bom Despacho</t>
  </si>
  <si>
    <t>Terças feiras</t>
  </si>
  <si>
    <t>Quinzenalmente</t>
  </si>
  <si>
    <t>PACE Formiga</t>
  </si>
  <si>
    <t>PACE Itajubá</t>
  </si>
  <si>
    <t>Unidade de Coleta e Transfusão de Poços de Caldas</t>
  </si>
  <si>
    <t>Quinta e Sexta feira</t>
  </si>
  <si>
    <t>PACE Conselheiro Lafaiete</t>
  </si>
  <si>
    <t>PACE Lavras</t>
  </si>
  <si>
    <t>Terças, quintas-feiras e primeiro sábado de cada mês</t>
  </si>
  <si>
    <t>PACE Leopoldina</t>
  </si>
  <si>
    <t>PACE Muriaé</t>
  </si>
  <si>
    <t>PACE Pará de Minas</t>
  </si>
  <si>
    <t>PACE Paracatu</t>
  </si>
  <si>
    <t>PACE Patrocínio</t>
  </si>
  <si>
    <t>PACE São Sebastião do Paraíso</t>
  </si>
  <si>
    <t>Segundas, terças e quartas-feiras</t>
  </si>
  <si>
    <t>PACE Varginha</t>
  </si>
  <si>
    <t>PACE Viçosa</t>
  </si>
  <si>
    <t>2 horas</t>
  </si>
  <si>
    <t>3:30 hora</t>
  </si>
  <si>
    <t>HOSPITAL SANTA GENOVEVA LTDA UBERLANDIA</t>
  </si>
  <si>
    <t>FUNDAÇÃO CRISTIANO VALELLA MURIAÉ</t>
  </si>
  <si>
    <t xml:space="preserve"> sextas-feiras</t>
  </si>
  <si>
    <t>3h</t>
  </si>
  <si>
    <t>1h</t>
  </si>
  <si>
    <t>1H</t>
  </si>
  <si>
    <t>2H</t>
  </si>
  <si>
    <t>3H</t>
  </si>
  <si>
    <t>17H</t>
  </si>
  <si>
    <t>4H</t>
  </si>
  <si>
    <t>5H</t>
  </si>
  <si>
    <t>3:30H</t>
  </si>
  <si>
    <r>
      <rPr>
        <b/>
        <sz val="11"/>
        <color rgb="FFFF0000"/>
        <rFont val="Calibri"/>
        <family val="2"/>
        <scheme val="minor"/>
      </rPr>
      <t>ANEXO VI</t>
    </r>
    <r>
      <rPr>
        <b/>
        <sz val="11"/>
        <rFont val="Calibri"/>
        <family val="2"/>
        <scheme val="minor"/>
      </rPr>
      <t xml:space="preserve"> - QUADRO  UNIDADES POSTOS DE COLETA EXTERNA AVANÇADOS PACES - (SANGUE TOTAL/AMOSTRAS)</t>
    </r>
  </si>
  <si>
    <t>Cetebio</t>
  </si>
  <si>
    <t xml:space="preserve">Oncominas  (Rua Benedito Valdetario e Silva -N -80-  Bairro- Fatima I  CEP 37554-216  Pouso Alegre MG) </t>
  </si>
  <si>
    <t>Hospital da Clínicas Samuel Libânio (Rua- Comendador José Garcia - n- 777  Bairro- Centro. CEP 37.550.000 - Pouso Alegre</t>
  </si>
  <si>
    <t xml:space="preserve">Hospital das Clínicas da UFTM (Av. Getúlio Guaritá, 130 - Nossa Sra. da Abadia, Uberaba - MG, 38025-440) </t>
  </si>
  <si>
    <t>Dryshipper ou caixa térmica</t>
  </si>
  <si>
    <t>Setor de Aférese URA, agendar a retirada com antecedência de 3 horas do horário de retirada das amostras.</t>
  </si>
  <si>
    <t>Caixa térmica</t>
  </si>
  <si>
    <t>09 horas</t>
  </si>
  <si>
    <t>Hemonucelo de Manhuaçu</t>
  </si>
  <si>
    <t>5 horas</t>
  </si>
  <si>
    <t xml:space="preserve">ANEXO III - QUADRO  UNIDADES REGIONAIS REGIONALIZADAS - (SANGUE TOTAL/HEMOCOMPONENTES/AMOSTRAS) </t>
  </si>
  <si>
    <t>TIPO DE MODAL</t>
  </si>
  <si>
    <t>DEDICADO</t>
  </si>
  <si>
    <t>* Estas rotas serão executadas, com previsão de julho/2026 e serão avisadas com 15 dias corridos de antecedência para a empresa contratada</t>
  </si>
  <si>
    <t>PACE Ituiutaba</t>
  </si>
  <si>
    <t>2:00H</t>
  </si>
  <si>
    <t>TIPO DE MODAL SOLICITADO</t>
  </si>
  <si>
    <t>10:00 e 13:30</t>
  </si>
  <si>
    <t>11:00 e 14:30</t>
  </si>
  <si>
    <t>14:00 e 17:00</t>
  </si>
  <si>
    <t>6* e 1 sábado no mês</t>
  </si>
  <si>
    <t>* SLA-HBH as sextas feiras são duas remessas</t>
  </si>
  <si>
    <t>Hemonucleo de Passos</t>
  </si>
  <si>
    <t>PACE Além Paraíba</t>
  </si>
  <si>
    <t>MULTIMODAL e/ou DEDICADO</t>
  </si>
  <si>
    <t>ANEXO VI - QUADRO  UNIDADES POSTOS DE COLETA EXTERNA AVANÇADOS PACES - (SANGUE TOTAL/AMOSTRAS)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</si>
</sst>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;@"/>
    <numFmt numFmtId="165" formatCode="h:mm;@"/>
  </numFmts>
  <fonts count="2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Arial Narrow"/>
      <family val="2"/>
    </font>
    <font>
      <b/>
      <sz val="12"/>
      <color rgb="FF000000"/>
      <name val="Calibri"/>
      <family val="2"/>
      <scheme val="minor"/>
    </font>
    <font>
      <b/>
      <sz val="11"/>
      <name val="Calibri"/>
      <family val="2"/>
    </font>
    <font>
      <sz val="11"/>
      <color theme="0"/>
      <name val="Calibri"/>
      <family val="2"/>
    </font>
    <font>
      <b/>
      <sz val="12"/>
      <name val="Calibri"/>
      <family val="2"/>
      <scheme val="minor"/>
    </font>
    <font>
      <sz val="11"/>
      <color rgb="FF000000"/>
      <name val="Arial Narrow"/>
      <family val="2"/>
    </font>
    <font>
      <b/>
      <sz val="14"/>
      <color theme="1"/>
      <name val="Arial Narrow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4">
    <xf numFmtId="0" fontId="0" fillId="0" borderId="0" xfId="0"/>
    <xf numFmtId="0" fontId="2" fillId="0" borderId="0" xfId="0" applyFont="1"/>
    <xf numFmtId="0" fontId="4" fillId="0" borderId="0" xfId="0" applyFont="1" applyFill="1"/>
    <xf numFmtId="0" fontId="10" fillId="0" borderId="0" xfId="0" applyFont="1" applyFill="1"/>
    <xf numFmtId="0" fontId="13" fillId="0" borderId="0" xfId="0" applyFont="1"/>
    <xf numFmtId="0" fontId="13" fillId="0" borderId="8" xfId="0" applyFont="1" applyBorder="1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wrapText="1"/>
    </xf>
    <xf numFmtId="0" fontId="4" fillId="3" borderId="0" xfId="0" applyFont="1" applyFill="1"/>
    <xf numFmtId="0" fontId="4" fillId="3" borderId="0" xfId="0" applyFont="1" applyFill="1" applyAlignment="1">
      <alignment vertical="center"/>
    </xf>
    <xf numFmtId="0" fontId="22" fillId="3" borderId="20" xfId="0" applyFont="1" applyFill="1" applyBorder="1" applyAlignment="1">
      <alignment horizontal="center" vertical="center"/>
    </xf>
    <xf numFmtId="0" fontId="22" fillId="3" borderId="20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wrapText="1"/>
    </xf>
    <xf numFmtId="0" fontId="23" fillId="3" borderId="3" xfId="0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20" fontId="23" fillId="3" borderId="1" xfId="0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/>
    </xf>
    <xf numFmtId="0" fontId="23" fillId="3" borderId="4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20" fontId="23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3" fillId="3" borderId="3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164" fontId="24" fillId="3" borderId="2" xfId="1" applyNumberFormat="1" applyFont="1" applyFill="1" applyBorder="1" applyAlignment="1">
      <alignment horizontal="center" vertical="center"/>
    </xf>
    <xf numFmtId="164" fontId="24" fillId="3" borderId="3" xfId="1" applyNumberFormat="1" applyFont="1" applyFill="1" applyBorder="1" applyAlignment="1">
      <alignment horizontal="center" vertical="center"/>
    </xf>
    <xf numFmtId="164" fontId="24" fillId="3" borderId="6" xfId="1" applyNumberFormat="1" applyFont="1" applyFill="1" applyBorder="1" applyAlignment="1">
      <alignment horizontal="center" vertical="center"/>
    </xf>
    <xf numFmtId="164" fontId="24" fillId="3" borderId="1" xfId="1" applyNumberFormat="1" applyFont="1" applyFill="1" applyBorder="1" applyAlignment="1">
      <alignment horizontal="center" vertical="center"/>
    </xf>
    <xf numFmtId="164" fontId="24" fillId="3" borderId="5" xfId="1" applyNumberFormat="1" applyFont="1" applyFill="1" applyBorder="1" applyAlignment="1">
      <alignment horizontal="center" vertical="center"/>
    </xf>
    <xf numFmtId="165" fontId="24" fillId="3" borderId="1" xfId="1" applyNumberFormat="1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/>
    </xf>
    <xf numFmtId="0" fontId="22" fillId="3" borderId="28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165" fontId="24" fillId="3" borderId="3" xfId="1" applyNumberFormat="1" applyFont="1" applyFill="1" applyBorder="1" applyAlignment="1">
      <alignment horizontal="center" vertical="center"/>
    </xf>
    <xf numFmtId="20" fontId="24" fillId="3" borderId="1" xfId="1" applyNumberFormat="1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24" fillId="0" borderId="1" xfId="1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164" fontId="24" fillId="0" borderId="5" xfId="1" applyNumberFormat="1" applyFont="1" applyFill="1" applyBorder="1" applyAlignment="1">
      <alignment horizontal="center" vertical="center"/>
    </xf>
    <xf numFmtId="20" fontId="23" fillId="3" borderId="3" xfId="0" applyNumberFormat="1" applyFont="1" applyFill="1" applyBorder="1" applyAlignment="1">
      <alignment horizontal="center" vertical="center"/>
    </xf>
    <xf numFmtId="20" fontId="0" fillId="0" borderId="1" xfId="0" applyNumberFormat="1" applyBorder="1" applyAlignment="1">
      <alignment horizontal="center"/>
    </xf>
    <xf numFmtId="0" fontId="2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20" fontId="0" fillId="0" borderId="5" xfId="0" applyNumberFormat="1" applyBorder="1" applyAlignment="1">
      <alignment horizontal="center"/>
    </xf>
    <xf numFmtId="0" fontId="0" fillId="0" borderId="0" xfId="0" applyFont="1"/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164" fontId="2" fillId="3" borderId="2" xfId="1" applyNumberFormat="1" applyFont="1" applyFill="1" applyBorder="1" applyAlignment="1">
      <alignment horizontal="center" vertical="center"/>
    </xf>
    <xf numFmtId="164" fontId="2" fillId="3" borderId="3" xfId="1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64" fontId="2" fillId="3" borderId="6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/>
    </xf>
    <xf numFmtId="165" fontId="24" fillId="0" borderId="1" xfId="1" applyNumberFormat="1" applyFont="1" applyFill="1" applyBorder="1" applyAlignment="1">
      <alignment horizontal="center" vertical="center"/>
    </xf>
    <xf numFmtId="20" fontId="24" fillId="0" borderId="1" xfId="0" applyNumberFormat="1" applyFont="1" applyFill="1" applyBorder="1" applyAlignment="1">
      <alignment horizontal="center" vertical="center"/>
    </xf>
    <xf numFmtId="165" fontId="24" fillId="3" borderId="29" xfId="1" applyNumberFormat="1" applyFont="1" applyFill="1" applyBorder="1" applyAlignment="1">
      <alignment horizontal="center" vertical="center"/>
    </xf>
    <xf numFmtId="20" fontId="24" fillId="0" borderId="3" xfId="0" applyNumberFormat="1" applyFont="1" applyFill="1" applyBorder="1" applyAlignment="1">
      <alignment horizontal="center" vertical="center"/>
    </xf>
    <xf numFmtId="0" fontId="18" fillId="0" borderId="3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8" fillId="0" borderId="34" xfId="0" applyFont="1" applyFill="1" applyBorder="1" applyAlignment="1">
      <alignment horizontal="center" vertical="center" wrapText="1"/>
    </xf>
    <xf numFmtId="0" fontId="13" fillId="0" borderId="29" xfId="0" applyFont="1" applyBorder="1"/>
    <xf numFmtId="0" fontId="18" fillId="0" borderId="36" xfId="0" applyFont="1" applyFill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20" fontId="18" fillId="0" borderId="3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 wrapText="1"/>
    </xf>
    <xf numFmtId="0" fontId="18" fillId="0" borderId="45" xfId="0" applyFont="1" applyFill="1" applyBorder="1" applyAlignment="1">
      <alignment horizontal="center" vertical="center" wrapText="1"/>
    </xf>
    <xf numFmtId="0" fontId="18" fillId="0" borderId="35" xfId="0" applyFont="1" applyBorder="1" applyAlignment="1">
      <alignment vertical="center" wrapText="1"/>
    </xf>
    <xf numFmtId="0" fontId="18" fillId="0" borderId="35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 wrapText="1"/>
    </xf>
    <xf numFmtId="0" fontId="18" fillId="5" borderId="29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/>
    </xf>
    <xf numFmtId="0" fontId="18" fillId="6" borderId="4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/>
    </xf>
    <xf numFmtId="0" fontId="18" fillId="7" borderId="30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 wrapText="1"/>
    </xf>
    <xf numFmtId="0" fontId="18" fillId="7" borderId="22" xfId="0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0" fontId="20" fillId="7" borderId="22" xfId="0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/>
    </xf>
    <xf numFmtId="0" fontId="18" fillId="8" borderId="6" xfId="0" applyFont="1" applyFill="1" applyBorder="1" applyAlignment="1">
      <alignment horizontal="center" vertical="center" wrapText="1"/>
    </xf>
    <xf numFmtId="0" fontId="18" fillId="9" borderId="26" xfId="0" applyFont="1" applyFill="1" applyBorder="1" applyAlignment="1">
      <alignment horizontal="center" vertical="center"/>
    </xf>
    <xf numFmtId="0" fontId="18" fillId="9" borderId="30" xfId="0" applyFont="1" applyFill="1" applyBorder="1" applyAlignment="1">
      <alignment horizontal="center" vertical="center" wrapText="1"/>
    </xf>
    <xf numFmtId="0" fontId="18" fillId="9" borderId="1" xfId="0" applyFont="1" applyFill="1" applyBorder="1" applyAlignment="1">
      <alignment horizontal="center" vertical="center" wrapText="1"/>
    </xf>
    <xf numFmtId="0" fontId="18" fillId="9" borderId="22" xfId="0" applyFont="1" applyFill="1" applyBorder="1" applyAlignment="1">
      <alignment horizontal="center" vertical="center" wrapText="1"/>
    </xf>
    <xf numFmtId="0" fontId="18" fillId="5" borderId="37" xfId="0" applyFont="1" applyFill="1" applyBorder="1" applyAlignment="1">
      <alignment horizontal="center" vertical="center" wrapText="1"/>
    </xf>
    <xf numFmtId="0" fontId="18" fillId="0" borderId="40" xfId="0" applyFont="1" applyBorder="1" applyAlignment="1">
      <alignment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20" fontId="20" fillId="0" borderId="1" xfId="0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49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20" fontId="18" fillId="0" borderId="1" xfId="0" applyNumberFormat="1" applyFont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center" vertical="center" wrapText="1"/>
    </xf>
    <xf numFmtId="20" fontId="18" fillId="0" borderId="42" xfId="0" applyNumberFormat="1" applyFont="1" applyFill="1" applyBorder="1" applyAlignment="1">
      <alignment horizontal="center" vertical="center"/>
    </xf>
    <xf numFmtId="20" fontId="18" fillId="0" borderId="35" xfId="0" applyNumberFormat="1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 wrapText="1"/>
    </xf>
    <xf numFmtId="0" fontId="18" fillId="8" borderId="2" xfId="0" applyFont="1" applyFill="1" applyBorder="1" applyAlignment="1">
      <alignment horizontal="center" vertical="center"/>
    </xf>
    <xf numFmtId="0" fontId="18" fillId="8" borderId="3" xfId="0" applyFont="1" applyFill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0" fillId="8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1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3" fillId="0" borderId="0" xfId="0" applyFont="1" applyBorder="1"/>
    <xf numFmtId="0" fontId="0" fillId="0" borderId="0" xfId="0" applyBorder="1" applyAlignment="1">
      <alignment horizontal="left" vertical="center" indent="1"/>
    </xf>
    <xf numFmtId="0" fontId="0" fillId="0" borderId="0" xfId="0" applyBorder="1" applyAlignment="1">
      <alignment vertical="center"/>
    </xf>
    <xf numFmtId="0" fontId="18" fillId="0" borderId="35" xfId="0" applyFont="1" applyBorder="1" applyAlignment="1">
      <alignment horizontal="center" vertical="center" wrapText="1"/>
    </xf>
    <xf numFmtId="0" fontId="0" fillId="10" borderId="1" xfId="0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wrapText="1"/>
    </xf>
    <xf numFmtId="0" fontId="0" fillId="10" borderId="29" xfId="0" applyFill="1" applyBorder="1" applyAlignment="1">
      <alignment horizontal="center" vertical="center" wrapText="1"/>
    </xf>
    <xf numFmtId="0" fontId="0" fillId="10" borderId="1" xfId="0" applyFill="1" applyBorder="1" applyAlignment="1">
      <alignment wrapText="1"/>
    </xf>
    <xf numFmtId="0" fontId="18" fillId="0" borderId="1" xfId="0" applyFont="1" applyFill="1" applyBorder="1" applyAlignment="1">
      <alignment horizontal="center" vertical="center" wrapText="1"/>
    </xf>
    <xf numFmtId="20" fontId="18" fillId="0" borderId="1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20" fontId="18" fillId="0" borderId="29" xfId="0" applyNumberFormat="1" applyFont="1" applyFill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20" fontId="13" fillId="0" borderId="3" xfId="0" applyNumberFormat="1" applyFont="1" applyBorder="1" applyAlignment="1">
      <alignment horizontal="center" vertical="center"/>
    </xf>
    <xf numFmtId="20" fontId="13" fillId="0" borderId="26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24" fillId="3" borderId="26" xfId="1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34" xfId="0" applyFont="1" applyFill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3" fillId="3" borderId="25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 vertical="center" wrapText="1"/>
    </xf>
    <xf numFmtId="164" fontId="24" fillId="3" borderId="22" xfId="1" applyNumberFormat="1" applyFont="1" applyFill="1" applyBorder="1" applyAlignment="1">
      <alignment horizontal="center" vertical="center"/>
    </xf>
    <xf numFmtId="164" fontId="24" fillId="3" borderId="23" xfId="1" applyNumberFormat="1" applyFont="1" applyFill="1" applyBorder="1" applyAlignment="1">
      <alignment horizontal="center" vertical="center"/>
    </xf>
    <xf numFmtId="20" fontId="23" fillId="3" borderId="26" xfId="0" applyNumberFormat="1" applyFont="1" applyFill="1" applyBorder="1" applyAlignment="1">
      <alignment horizontal="center" vertical="center" wrapText="1"/>
    </xf>
    <xf numFmtId="0" fontId="23" fillId="3" borderId="26" xfId="0" applyFont="1" applyFill="1" applyBorder="1" applyAlignment="1">
      <alignment horizontal="center" vertical="center" wrapText="1"/>
    </xf>
    <xf numFmtId="164" fontId="24" fillId="3" borderId="52" xfId="1" applyNumberFormat="1" applyFont="1" applyFill="1" applyBorder="1" applyAlignment="1">
      <alignment horizontal="center" vertical="center"/>
    </xf>
    <xf numFmtId="164" fontId="24" fillId="3" borderId="53" xfId="1" applyNumberFormat="1" applyFont="1" applyFill="1" applyBorder="1" applyAlignment="1">
      <alignment horizontal="center" vertical="center"/>
    </xf>
    <xf numFmtId="20" fontId="24" fillId="3" borderId="1" xfId="0" applyNumberFormat="1" applyFont="1" applyFill="1" applyBorder="1" applyAlignment="1">
      <alignment horizontal="center" vertical="center"/>
    </xf>
    <xf numFmtId="21" fontId="24" fillId="3" borderId="22" xfId="0" applyNumberFormat="1" applyFont="1" applyFill="1" applyBorder="1" applyAlignment="1">
      <alignment horizontal="center" vertical="center"/>
    </xf>
    <xf numFmtId="21" fontId="24" fillId="0" borderId="23" xfId="0" applyNumberFormat="1" applyFont="1" applyFill="1" applyBorder="1" applyAlignment="1">
      <alignment horizontal="center" vertical="center"/>
    </xf>
    <xf numFmtId="21" fontId="24" fillId="0" borderId="22" xfId="0" applyNumberFormat="1" applyFont="1" applyFill="1" applyBorder="1" applyAlignment="1">
      <alignment horizontal="center" vertical="center"/>
    </xf>
    <xf numFmtId="164" fontId="24" fillId="3" borderId="25" xfId="1" applyNumberFormat="1" applyFont="1" applyFill="1" applyBorder="1" applyAlignment="1">
      <alignment horizontal="center" vertical="center"/>
    </xf>
    <xf numFmtId="164" fontId="24" fillId="3" borderId="4" xfId="1" applyNumberFormat="1" applyFont="1" applyFill="1" applyBorder="1" applyAlignment="1">
      <alignment horizontal="center" vertical="center"/>
    </xf>
    <xf numFmtId="164" fontId="2" fillId="3" borderId="25" xfId="1" applyNumberFormat="1" applyFont="1" applyFill="1" applyBorder="1" applyAlignment="1">
      <alignment horizontal="center" vertical="center"/>
    </xf>
    <xf numFmtId="164" fontId="2" fillId="3" borderId="22" xfId="1" applyNumberFormat="1" applyFont="1" applyFill="1" applyBorder="1" applyAlignment="1">
      <alignment horizontal="center" vertical="center"/>
    </xf>
    <xf numFmtId="165" fontId="2" fillId="3" borderId="22" xfId="1" applyNumberFormat="1" applyFont="1" applyFill="1" applyBorder="1" applyAlignment="1">
      <alignment horizontal="center" vertical="center"/>
    </xf>
    <xf numFmtId="164" fontId="24" fillId="12" borderId="27" xfId="1" applyNumberFormat="1" applyFont="1" applyFill="1" applyBorder="1" applyAlignment="1">
      <alignment horizontal="center" vertical="center"/>
    </xf>
    <xf numFmtId="164" fontId="24" fillId="12" borderId="26" xfId="1" applyNumberFormat="1" applyFont="1" applyFill="1" applyBorder="1" applyAlignment="1">
      <alignment horizontal="center" vertical="center"/>
    </xf>
    <xf numFmtId="165" fontId="24" fillId="12" borderId="1" xfId="1" applyNumberFormat="1" applyFont="1" applyFill="1" applyBorder="1" applyAlignment="1">
      <alignment horizontal="center" vertical="center"/>
    </xf>
    <xf numFmtId="164" fontId="24" fillId="12" borderId="1" xfId="1" applyNumberFormat="1" applyFont="1" applyFill="1" applyBorder="1" applyAlignment="1">
      <alignment horizontal="center" vertical="center"/>
    </xf>
    <xf numFmtId="164" fontId="24" fillId="3" borderId="30" xfId="1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23" fillId="3" borderId="29" xfId="0" applyFont="1" applyFill="1" applyBorder="1" applyAlignment="1">
      <alignment horizontal="center" vertical="center" wrapText="1"/>
    </xf>
    <xf numFmtId="0" fontId="18" fillId="0" borderId="25" xfId="0" applyFont="1" applyFill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  <xf numFmtId="20" fontId="18" fillId="0" borderId="22" xfId="0" applyNumberFormat="1" applyFont="1" applyBorder="1" applyAlignment="1">
      <alignment horizontal="center" vertical="center" wrapText="1"/>
    </xf>
    <xf numFmtId="20" fontId="20" fillId="0" borderId="30" xfId="0" applyNumberFormat="1" applyFont="1" applyBorder="1" applyAlignment="1">
      <alignment horizontal="center" vertical="center"/>
    </xf>
    <xf numFmtId="20" fontId="18" fillId="0" borderId="25" xfId="0" applyNumberFormat="1" applyFont="1" applyBorder="1" applyAlignment="1">
      <alignment horizontal="center" vertical="center" wrapText="1"/>
    </xf>
    <xf numFmtId="0" fontId="18" fillId="11" borderId="22" xfId="0" applyFont="1" applyFill="1" applyBorder="1" applyAlignment="1">
      <alignment horizontal="center" vertical="center" wrapText="1"/>
    </xf>
    <xf numFmtId="20" fontId="20" fillId="0" borderId="22" xfId="0" applyNumberFormat="1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 wrapText="1"/>
    </xf>
    <xf numFmtId="0" fontId="13" fillId="0" borderId="22" xfId="0" applyFont="1" applyBorder="1"/>
    <xf numFmtId="0" fontId="23" fillId="3" borderId="37" xfId="0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1" xfId="0" applyBorder="1"/>
    <xf numFmtId="0" fontId="25" fillId="0" borderId="29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15" fillId="0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0" fillId="3" borderId="37" xfId="0" applyFont="1" applyFill="1" applyBorder="1" applyAlignment="1">
      <alignment horizontal="center" vertical="center" wrapText="1"/>
    </xf>
    <xf numFmtId="0" fontId="0" fillId="3" borderId="29" xfId="0" applyFont="1" applyFill="1" applyBorder="1" applyAlignment="1">
      <alignment horizontal="center" vertical="center" wrapText="1"/>
    </xf>
    <xf numFmtId="0" fontId="23" fillId="3" borderId="29" xfId="0" applyFont="1" applyFill="1" applyBorder="1" applyAlignment="1">
      <alignment horizontal="center" vertical="center"/>
    </xf>
    <xf numFmtId="20" fontId="23" fillId="3" borderId="29" xfId="0" applyNumberFormat="1" applyFont="1" applyFill="1" applyBorder="1" applyAlignment="1">
      <alignment horizontal="center" vertical="center" wrapText="1"/>
    </xf>
    <xf numFmtId="0" fontId="23" fillId="3" borderId="31" xfId="0" applyFont="1" applyFill="1" applyBorder="1" applyAlignment="1">
      <alignment horizontal="center" vertical="center" wrapText="1"/>
    </xf>
    <xf numFmtId="20" fontId="3" fillId="3" borderId="1" xfId="0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6" fillId="0" borderId="2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6" xfId="0" applyFont="1" applyFill="1" applyBorder="1" applyAlignment="1">
      <alignment horizontal="center" vertical="center" wrapText="1"/>
    </xf>
    <xf numFmtId="0" fontId="17" fillId="4" borderId="12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38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0" fontId="17" fillId="4" borderId="51" xfId="0" applyFont="1" applyFill="1" applyBorder="1" applyAlignment="1">
      <alignment horizontal="center" vertical="center"/>
    </xf>
    <xf numFmtId="164" fontId="24" fillId="3" borderId="29" xfId="1" applyNumberFormat="1" applyFont="1" applyFill="1" applyBorder="1" applyAlignment="1">
      <alignment horizontal="center" vertical="center"/>
    </xf>
    <xf numFmtId="164" fontId="24" fillId="3" borderId="31" xfId="1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8" fillId="7" borderId="41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/>
    </xf>
    <xf numFmtId="0" fontId="18" fillId="7" borderId="26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8" fillId="5" borderId="6" xfId="0" applyFont="1" applyFill="1" applyBorder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18" fillId="6" borderId="1" xfId="0" applyFont="1" applyFill="1" applyBorder="1" applyAlignment="1">
      <alignment horizontal="center" vertical="center" wrapText="1"/>
    </xf>
    <xf numFmtId="20" fontId="12" fillId="0" borderId="22" xfId="0" applyNumberFormat="1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20" fontId="18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20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46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1" fontId="13" fillId="0" borderId="29" xfId="0" applyNumberFormat="1" applyFont="1" applyBorder="1" applyAlignment="1">
      <alignment horizontal="center" vertical="center"/>
    </xf>
    <xf numFmtId="1" fontId="13" fillId="0" borderId="26" xfId="0" applyNumberFormat="1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1" fontId="13" fillId="0" borderId="44" xfId="0" applyNumberFormat="1" applyFont="1" applyBorder="1" applyAlignment="1">
      <alignment horizontal="center" vertical="center"/>
    </xf>
    <xf numFmtId="1" fontId="13" fillId="3" borderId="44" xfId="0" applyNumberFormat="1" applyFont="1" applyFill="1" applyBorder="1" applyAlignment="1">
      <alignment horizontal="center" vertical="center"/>
    </xf>
    <xf numFmtId="1" fontId="13" fillId="3" borderId="50" xfId="0" applyNumberFormat="1" applyFont="1" applyFill="1" applyBorder="1" applyAlignment="1">
      <alignment horizontal="center" vertical="center"/>
    </xf>
    <xf numFmtId="0" fontId="13" fillId="3" borderId="44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8" fillId="8" borderId="5" xfId="0" applyFont="1" applyFill="1" applyBorder="1" applyAlignment="1">
      <alignment horizontal="center" vertical="center" wrapText="1"/>
    </xf>
    <xf numFmtId="0" fontId="18" fillId="8" borderId="6" xfId="0" applyFont="1" applyFill="1" applyBorder="1" applyAlignment="1">
      <alignment horizontal="center" vertical="center"/>
    </xf>
    <xf numFmtId="0" fontId="18" fillId="8" borderId="4" xfId="0" applyFont="1" applyFill="1" applyBorder="1" applyAlignment="1">
      <alignment horizontal="center" vertical="center"/>
    </xf>
    <xf numFmtId="20" fontId="18" fillId="0" borderId="22" xfId="0" applyNumberFormat="1" applyFont="1" applyBorder="1" applyAlignment="1">
      <alignment horizontal="center" vertical="center" wrapText="1"/>
    </xf>
    <xf numFmtId="20" fontId="18" fillId="0" borderId="23" xfId="0" applyNumberFormat="1" applyFont="1" applyBorder="1" applyAlignment="1">
      <alignment horizontal="center" vertical="center" wrapText="1"/>
    </xf>
    <xf numFmtId="1" fontId="13" fillId="3" borderId="3" xfId="0" applyNumberFormat="1" applyFont="1" applyFill="1" applyBorder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/>
    </xf>
    <xf numFmtId="1" fontId="13" fillId="3" borderId="29" xfId="0" applyNumberFormat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9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20" fontId="13" fillId="0" borderId="29" xfId="0" applyNumberFormat="1" applyFont="1" applyBorder="1" applyAlignment="1">
      <alignment horizontal="center" vertical="center"/>
    </xf>
    <xf numFmtId="20" fontId="13" fillId="0" borderId="26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20" fontId="3" fillId="0" borderId="3" xfId="0" applyNumberFormat="1" applyFont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2" fillId="3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J386"/>
  <sheetViews>
    <sheetView showGridLines="0" tabSelected="1" topLeftCell="B1" zoomScale="91" zoomScaleNormal="91" workbookViewId="0">
      <selection activeCell="J57" sqref="J57"/>
    </sheetView>
  </sheetViews>
  <sheetFormatPr defaultRowHeight="15" x14ac:dyDescent="0.25"/>
  <cols>
    <col min="1" max="1" width="30.5703125" customWidth="1"/>
    <col min="2" max="2" width="26.140625" customWidth="1"/>
    <col min="3" max="3" width="27.42578125" customWidth="1"/>
    <col min="4" max="4" width="19.140625" style="8" customWidth="1"/>
    <col min="5" max="5" width="19.140625" style="1" customWidth="1"/>
    <col min="6" max="6" width="17" bestFit="1" customWidth="1"/>
    <col min="7" max="8" width="17.140625" style="1" customWidth="1"/>
    <col min="9" max="9" width="13.5703125" style="1" customWidth="1"/>
    <col min="10" max="10" width="28.42578125" style="257" bestFit="1" customWidth="1"/>
  </cols>
  <sheetData>
    <row r="1" spans="1:10" ht="30" customHeight="1" x14ac:dyDescent="0.25">
      <c r="A1" s="279" t="s">
        <v>196</v>
      </c>
      <c r="B1" s="280"/>
      <c r="C1" s="280"/>
      <c r="D1" s="280"/>
      <c r="E1" s="280"/>
      <c r="F1" s="280"/>
      <c r="G1" s="280"/>
      <c r="H1" s="281"/>
      <c r="I1" s="282"/>
      <c r="J1" s="256"/>
    </row>
    <row r="2" spans="1:10" ht="27.75" customHeight="1" x14ac:dyDescent="0.25">
      <c r="A2" s="283" t="s">
        <v>111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0" ht="45.75" thickBot="1" x14ac:dyDescent="0.3">
      <c r="A3" s="11" t="s">
        <v>25</v>
      </c>
      <c r="B3" s="12" t="s">
        <v>26</v>
      </c>
      <c r="C3" s="12" t="s">
        <v>27</v>
      </c>
      <c r="D3" s="12" t="s">
        <v>87</v>
      </c>
      <c r="E3" s="13" t="s">
        <v>89</v>
      </c>
      <c r="F3" s="12" t="s">
        <v>0</v>
      </c>
      <c r="G3" s="13" t="s">
        <v>1</v>
      </c>
      <c r="H3" s="14" t="s">
        <v>101</v>
      </c>
      <c r="I3" s="196" t="s">
        <v>136</v>
      </c>
      <c r="J3" s="267" t="s">
        <v>202</v>
      </c>
    </row>
    <row r="4" spans="1:10" s="2" customFormat="1" ht="41.25" customHeight="1" x14ac:dyDescent="0.25">
      <c r="A4" s="75" t="s">
        <v>28</v>
      </c>
      <c r="B4" s="76" t="s">
        <v>4</v>
      </c>
      <c r="C4" s="29" t="s">
        <v>127</v>
      </c>
      <c r="D4" s="29">
        <v>10</v>
      </c>
      <c r="E4" s="190">
        <f>D4*52</f>
        <v>520</v>
      </c>
      <c r="F4" s="42" t="s">
        <v>95</v>
      </c>
      <c r="G4" s="42" t="s">
        <v>118</v>
      </c>
      <c r="H4" s="42" t="s">
        <v>119</v>
      </c>
      <c r="I4" s="198" t="s">
        <v>171</v>
      </c>
      <c r="J4" s="258" t="s">
        <v>198</v>
      </c>
    </row>
    <row r="5" spans="1:10" s="2" customFormat="1" ht="24.6" customHeight="1" x14ac:dyDescent="0.25">
      <c r="A5" s="79" t="s">
        <v>4</v>
      </c>
      <c r="B5" s="80" t="s">
        <v>72</v>
      </c>
      <c r="C5" s="31" t="s">
        <v>22</v>
      </c>
      <c r="D5" s="31">
        <v>5</v>
      </c>
      <c r="E5" s="190">
        <f>D5*52</f>
        <v>260</v>
      </c>
      <c r="F5" s="31" t="s">
        <v>5</v>
      </c>
      <c r="G5" s="39">
        <v>0.375</v>
      </c>
      <c r="H5" s="39">
        <v>0.45833333333333331</v>
      </c>
      <c r="I5" s="199" t="s">
        <v>171</v>
      </c>
      <c r="J5" s="258" t="s">
        <v>198</v>
      </c>
    </row>
    <row r="6" spans="1:10" s="9" customFormat="1" ht="39" customHeight="1" x14ac:dyDescent="0.25">
      <c r="A6" s="79" t="s">
        <v>29</v>
      </c>
      <c r="B6" s="80" t="s">
        <v>4</v>
      </c>
      <c r="C6" s="31" t="s">
        <v>127</v>
      </c>
      <c r="D6" s="31" t="s">
        <v>88</v>
      </c>
      <c r="E6" s="190">
        <f>52*5+12</f>
        <v>272</v>
      </c>
      <c r="F6" s="31" t="s">
        <v>5</v>
      </c>
      <c r="G6" s="33">
        <v>0.54166666666666663</v>
      </c>
      <c r="H6" s="33">
        <v>0.66666666666666663</v>
      </c>
      <c r="I6" s="199" t="s">
        <v>138</v>
      </c>
      <c r="J6" s="258" t="s">
        <v>198</v>
      </c>
    </row>
    <row r="7" spans="1:10" s="2" customFormat="1" ht="35.25" customHeight="1" x14ac:dyDescent="0.25">
      <c r="A7" s="79" t="s">
        <v>4</v>
      </c>
      <c r="B7" s="80" t="s">
        <v>29</v>
      </c>
      <c r="C7" s="31" t="s">
        <v>22</v>
      </c>
      <c r="D7" s="31" t="s">
        <v>88</v>
      </c>
      <c r="E7" s="190">
        <v>272</v>
      </c>
      <c r="F7" s="31" t="s">
        <v>5</v>
      </c>
      <c r="G7" s="39">
        <v>0.70833333333333337</v>
      </c>
      <c r="H7" s="39">
        <v>0.83333333333333337</v>
      </c>
      <c r="I7" s="199" t="s">
        <v>138</v>
      </c>
      <c r="J7" s="258" t="s">
        <v>198</v>
      </c>
    </row>
    <row r="8" spans="1:10" s="9" customFormat="1" ht="43.5" customHeight="1" x14ac:dyDescent="0.25">
      <c r="A8" s="79" t="s">
        <v>24</v>
      </c>
      <c r="B8" s="80" t="s">
        <v>4</v>
      </c>
      <c r="C8" s="31" t="s">
        <v>127</v>
      </c>
      <c r="D8" s="31" t="s">
        <v>206</v>
      </c>
      <c r="E8" s="190">
        <f>52*6+12</f>
        <v>324</v>
      </c>
      <c r="F8" s="31" t="s">
        <v>5</v>
      </c>
      <c r="G8" s="33">
        <v>0.54166666666666663</v>
      </c>
      <c r="H8" s="33">
        <v>0.625</v>
      </c>
      <c r="I8" s="199" t="s">
        <v>137</v>
      </c>
      <c r="J8" s="258" t="s">
        <v>198</v>
      </c>
    </row>
    <row r="9" spans="1:10" s="2" customFormat="1" ht="41.25" customHeight="1" x14ac:dyDescent="0.25">
      <c r="A9" s="79" t="s">
        <v>4</v>
      </c>
      <c r="B9" s="80" t="s">
        <v>24</v>
      </c>
      <c r="C9" s="31" t="s">
        <v>22</v>
      </c>
      <c r="D9" s="31">
        <v>5</v>
      </c>
      <c r="E9" s="190">
        <f>52*D9</f>
        <v>260</v>
      </c>
      <c r="F9" s="31" t="s">
        <v>5</v>
      </c>
      <c r="G9" s="39">
        <v>0.66666666666666663</v>
      </c>
      <c r="H9" s="39">
        <v>0.75</v>
      </c>
      <c r="I9" s="199" t="s">
        <v>137</v>
      </c>
      <c r="J9" s="258" t="s">
        <v>198</v>
      </c>
    </row>
    <row r="10" spans="1:10" s="9" customFormat="1" ht="55.5" customHeight="1" x14ac:dyDescent="0.25">
      <c r="A10" s="83" t="s">
        <v>30</v>
      </c>
      <c r="B10" s="84" t="s">
        <v>4</v>
      </c>
      <c r="C10" s="31" t="s">
        <v>127</v>
      </c>
      <c r="D10" s="31">
        <v>12</v>
      </c>
      <c r="E10" s="190">
        <f>52*D10</f>
        <v>624</v>
      </c>
      <c r="F10" s="31" t="s">
        <v>91</v>
      </c>
      <c r="G10" s="32" t="s">
        <v>121</v>
      </c>
      <c r="H10" s="32" t="s">
        <v>122</v>
      </c>
      <c r="I10" s="199" t="s">
        <v>120</v>
      </c>
      <c r="J10" s="258" t="s">
        <v>198</v>
      </c>
    </row>
    <row r="11" spans="1:10" s="9" customFormat="1" ht="63.75" customHeight="1" x14ac:dyDescent="0.25">
      <c r="A11" s="79" t="s">
        <v>31</v>
      </c>
      <c r="B11" s="84" t="s">
        <v>4</v>
      </c>
      <c r="C11" s="31" t="s">
        <v>127</v>
      </c>
      <c r="D11" s="31" t="s">
        <v>92</v>
      </c>
      <c r="E11" s="190">
        <f>(52*15)+(12*3)</f>
        <v>816</v>
      </c>
      <c r="F11" s="31" t="s">
        <v>5</v>
      </c>
      <c r="G11" s="31" t="s">
        <v>123</v>
      </c>
      <c r="H11" s="31" t="s">
        <v>124</v>
      </c>
      <c r="I11" s="199" t="s">
        <v>120</v>
      </c>
      <c r="J11" s="258" t="s">
        <v>198</v>
      </c>
    </row>
    <row r="12" spans="1:10" s="2" customFormat="1" ht="31.5" x14ac:dyDescent="0.25">
      <c r="A12" s="83" t="s">
        <v>16</v>
      </c>
      <c r="B12" s="84" t="s">
        <v>4</v>
      </c>
      <c r="C12" s="31" t="s">
        <v>127</v>
      </c>
      <c r="D12" s="31">
        <v>5</v>
      </c>
      <c r="E12" s="190">
        <f>D12*52</f>
        <v>260</v>
      </c>
      <c r="F12" s="32" t="s">
        <v>13</v>
      </c>
      <c r="G12" s="33">
        <v>0.54166666666666663</v>
      </c>
      <c r="H12" s="33">
        <v>0.64583333333333337</v>
      </c>
      <c r="I12" s="199" t="s">
        <v>172</v>
      </c>
      <c r="J12" s="258" t="s">
        <v>198</v>
      </c>
    </row>
    <row r="13" spans="1:10" s="9" customFormat="1" ht="33.75" customHeight="1" x14ac:dyDescent="0.25">
      <c r="A13" s="249" t="s">
        <v>4</v>
      </c>
      <c r="B13" s="250" t="s">
        <v>16</v>
      </c>
      <c r="C13" s="222" t="s">
        <v>22</v>
      </c>
      <c r="D13" s="222">
        <v>3</v>
      </c>
      <c r="E13" s="347">
        <f>D13*52</f>
        <v>156</v>
      </c>
      <c r="F13" s="251" t="s">
        <v>13</v>
      </c>
      <c r="G13" s="222" t="s">
        <v>125</v>
      </c>
      <c r="H13" s="252">
        <v>0.85416666666666663</v>
      </c>
      <c r="I13" s="253" t="s">
        <v>172</v>
      </c>
      <c r="J13" s="258" t="s">
        <v>198</v>
      </c>
    </row>
    <row r="14" spans="1:10" s="9" customFormat="1" ht="33.75" customHeight="1" x14ac:dyDescent="0.25">
      <c r="A14" s="190" t="s">
        <v>194</v>
      </c>
      <c r="B14" s="190" t="s">
        <v>4</v>
      </c>
      <c r="C14" s="31" t="s">
        <v>127</v>
      </c>
      <c r="D14" s="31">
        <v>5</v>
      </c>
      <c r="E14" s="190">
        <f>D14*52</f>
        <v>260</v>
      </c>
      <c r="F14" s="32" t="s">
        <v>13</v>
      </c>
      <c r="G14" s="39">
        <v>0.58333333333333337</v>
      </c>
      <c r="H14" s="39">
        <v>0.79166666666666663</v>
      </c>
      <c r="I14" s="199" t="s">
        <v>195</v>
      </c>
      <c r="J14" s="258" t="s">
        <v>198</v>
      </c>
    </row>
    <row r="15" spans="1:10" s="23" customFormat="1" ht="33.75" customHeight="1" x14ac:dyDescent="0.25">
      <c r="A15" s="190" t="s">
        <v>4</v>
      </c>
      <c r="B15" s="190" t="s">
        <v>194</v>
      </c>
      <c r="C15" s="31" t="s">
        <v>22</v>
      </c>
      <c r="D15" s="190">
        <v>3</v>
      </c>
      <c r="E15" s="190">
        <f>D15*52</f>
        <v>156</v>
      </c>
      <c r="F15" s="31" t="s">
        <v>5</v>
      </c>
      <c r="G15" s="254">
        <v>0.375</v>
      </c>
      <c r="H15" s="39">
        <v>0.58333333333333337</v>
      </c>
      <c r="I15" s="255" t="s">
        <v>195</v>
      </c>
      <c r="J15" s="261" t="s">
        <v>198</v>
      </c>
    </row>
    <row r="16" spans="1:10" ht="33" customHeight="1" thickBot="1" x14ac:dyDescent="0.3">
      <c r="A16" s="44" t="s">
        <v>207</v>
      </c>
      <c r="B16" s="272"/>
      <c r="C16" s="272"/>
      <c r="D16" s="272"/>
      <c r="E16" s="272"/>
      <c r="F16" s="272"/>
      <c r="G16" s="272"/>
      <c r="H16" s="272"/>
      <c r="I16" s="273"/>
    </row>
    <row r="17" spans="1:10" s="2" customFormat="1" ht="45.75" thickBot="1" x14ac:dyDescent="0.3">
      <c r="A17" s="271" t="s">
        <v>112</v>
      </c>
      <c r="B17" s="54" t="s">
        <v>26</v>
      </c>
      <c r="C17" s="54" t="s">
        <v>27</v>
      </c>
      <c r="D17" s="54" t="s">
        <v>87</v>
      </c>
      <c r="E17" s="348" t="s">
        <v>89</v>
      </c>
      <c r="F17" s="54" t="s">
        <v>0</v>
      </c>
      <c r="G17" s="54" t="s">
        <v>1</v>
      </c>
      <c r="H17" s="55" t="s">
        <v>101</v>
      </c>
      <c r="I17" s="262" t="s">
        <v>136</v>
      </c>
      <c r="J17" s="197" t="s">
        <v>202</v>
      </c>
    </row>
    <row r="18" spans="1:10" s="2" customFormat="1" ht="30.75" thickBot="1" x14ac:dyDescent="0.3">
      <c r="A18" s="53" t="s">
        <v>25</v>
      </c>
      <c r="B18" s="203" t="s">
        <v>4</v>
      </c>
      <c r="C18" s="203" t="s">
        <v>126</v>
      </c>
      <c r="D18" s="203">
        <v>5</v>
      </c>
      <c r="E18" s="349">
        <f>D18*52</f>
        <v>260</v>
      </c>
      <c r="F18" s="203" t="s">
        <v>32</v>
      </c>
      <c r="G18" s="191">
        <v>0.625</v>
      </c>
      <c r="H18" s="202">
        <v>0.875</v>
      </c>
      <c r="I18" s="200">
        <v>0.25</v>
      </c>
      <c r="J18" s="263" t="s">
        <v>210</v>
      </c>
    </row>
    <row r="19" spans="1:10" s="2" customFormat="1" ht="41.25" customHeight="1" x14ac:dyDescent="0.25">
      <c r="A19" s="85" t="s">
        <v>4</v>
      </c>
      <c r="B19" s="277" t="s">
        <v>14</v>
      </c>
      <c r="C19" s="203" t="s">
        <v>22</v>
      </c>
      <c r="D19" s="203">
        <v>2</v>
      </c>
      <c r="E19" s="349">
        <v>104</v>
      </c>
      <c r="F19" s="32" t="s">
        <v>5</v>
      </c>
      <c r="G19" s="52">
        <v>0.64583333333333337</v>
      </c>
      <c r="H19" s="50">
        <v>0.9375</v>
      </c>
      <c r="I19" s="200">
        <v>0.29166666666666669</v>
      </c>
      <c r="J19" s="263" t="s">
        <v>210</v>
      </c>
    </row>
    <row r="20" spans="1:10" s="2" customFormat="1" ht="41.25" customHeight="1" x14ac:dyDescent="0.25">
      <c r="A20" s="277" t="s">
        <v>14</v>
      </c>
      <c r="B20" s="85" t="s">
        <v>4</v>
      </c>
      <c r="C20" s="64" t="s">
        <v>22</v>
      </c>
      <c r="D20" s="31" t="s">
        <v>88</v>
      </c>
      <c r="E20" s="350">
        <v>272</v>
      </c>
      <c r="F20" s="88" t="s">
        <v>13</v>
      </c>
      <c r="G20" s="89">
        <v>0.5</v>
      </c>
      <c r="H20" s="65">
        <v>0.60416666666666663</v>
      </c>
      <c r="I20" s="200">
        <v>0.10416666666666667</v>
      </c>
      <c r="J20" s="263" t="s">
        <v>210</v>
      </c>
    </row>
    <row r="21" spans="1:10" s="10" customFormat="1" ht="47.1" customHeight="1" x14ac:dyDescent="0.25">
      <c r="A21" s="30" t="s">
        <v>18</v>
      </c>
      <c r="B21" s="203" t="s">
        <v>208</v>
      </c>
      <c r="C21" s="87" t="s">
        <v>103</v>
      </c>
      <c r="D21" s="85">
        <v>5</v>
      </c>
      <c r="E21" s="351">
        <f>D21*52</f>
        <v>260</v>
      </c>
      <c r="F21" s="85" t="s">
        <v>32</v>
      </c>
      <c r="G21" s="191">
        <v>0.625</v>
      </c>
      <c r="H21" s="50">
        <v>0.72916666666666663</v>
      </c>
      <c r="I21" s="200">
        <v>0.10416666666666667</v>
      </c>
      <c r="J21" s="263" t="s">
        <v>198</v>
      </c>
    </row>
    <row r="22" spans="1:10" s="10" customFormat="1" ht="30" x14ac:dyDescent="0.25">
      <c r="A22" s="86" t="s">
        <v>14</v>
      </c>
      <c r="B22" s="31" t="s">
        <v>18</v>
      </c>
      <c r="C22" s="31" t="s">
        <v>33</v>
      </c>
      <c r="D22" s="31" t="s">
        <v>88</v>
      </c>
      <c r="E22" s="190">
        <v>272</v>
      </c>
      <c r="F22" s="32" t="s">
        <v>5</v>
      </c>
      <c r="G22" s="52">
        <v>0.54166666666666663</v>
      </c>
      <c r="H22" s="50">
        <v>0.66666666666666663</v>
      </c>
      <c r="I22" s="200">
        <v>0.125</v>
      </c>
      <c r="J22" s="263" t="s">
        <v>198</v>
      </c>
    </row>
    <row r="23" spans="1:10" s="10" customFormat="1" ht="30" x14ac:dyDescent="0.25">
      <c r="A23" s="30" t="s">
        <v>10</v>
      </c>
      <c r="B23" s="31" t="s">
        <v>18</v>
      </c>
      <c r="C23" s="31" t="s">
        <v>22</v>
      </c>
      <c r="D23" s="31" t="s">
        <v>88</v>
      </c>
      <c r="E23" s="190">
        <v>272</v>
      </c>
      <c r="F23" s="32" t="s">
        <v>5</v>
      </c>
      <c r="G23" s="52">
        <v>0.58333333333333337</v>
      </c>
      <c r="H23" s="50">
        <v>0.70833333333333337</v>
      </c>
      <c r="I23" s="200">
        <v>0.125</v>
      </c>
      <c r="J23" s="263" t="s">
        <v>198</v>
      </c>
    </row>
    <row r="24" spans="1:10" s="2" customFormat="1" ht="27.95" customHeight="1" x14ac:dyDescent="0.25">
      <c r="A24" s="30" t="s">
        <v>18</v>
      </c>
      <c r="B24" s="31" t="s">
        <v>10</v>
      </c>
      <c r="C24" s="190" t="s">
        <v>126</v>
      </c>
      <c r="D24" s="31">
        <v>6</v>
      </c>
      <c r="E24" s="190">
        <v>312</v>
      </c>
      <c r="F24" s="31" t="s">
        <v>93</v>
      </c>
      <c r="G24" s="52">
        <v>0.79166666666666663</v>
      </c>
      <c r="H24" s="50">
        <v>4.1666666666666664E-2</v>
      </c>
      <c r="I24" s="200">
        <v>0.25</v>
      </c>
      <c r="J24" s="263" t="s">
        <v>198</v>
      </c>
    </row>
    <row r="25" spans="1:10" s="10" customFormat="1" ht="30" x14ac:dyDescent="0.25">
      <c r="A25" s="30" t="s">
        <v>10</v>
      </c>
      <c r="B25" s="31" t="s">
        <v>4</v>
      </c>
      <c r="C25" s="31" t="s">
        <v>126</v>
      </c>
      <c r="D25" s="31" t="s">
        <v>88</v>
      </c>
      <c r="E25" s="190">
        <v>272</v>
      </c>
      <c r="F25" s="34" t="s">
        <v>5</v>
      </c>
      <c r="G25" s="52">
        <v>0.64583333333333337</v>
      </c>
      <c r="H25" s="50">
        <v>0.89583333333333337</v>
      </c>
      <c r="I25" s="200">
        <v>0.25</v>
      </c>
      <c r="J25" s="263" t="s">
        <v>210</v>
      </c>
    </row>
    <row r="26" spans="1:10" s="2" customFormat="1" ht="30" x14ac:dyDescent="0.25">
      <c r="A26" s="30" t="s">
        <v>73</v>
      </c>
      <c r="B26" s="31" t="s">
        <v>10</v>
      </c>
      <c r="C26" s="31" t="s">
        <v>22</v>
      </c>
      <c r="D26" s="31">
        <v>4</v>
      </c>
      <c r="E26" s="190">
        <v>208</v>
      </c>
      <c r="F26" s="31" t="s">
        <v>94</v>
      </c>
      <c r="G26" s="52">
        <v>0.66666666666666663</v>
      </c>
      <c r="H26" s="50">
        <v>4.1666666666666664E-2</v>
      </c>
      <c r="I26" s="200">
        <v>0.375</v>
      </c>
      <c r="J26" s="263" t="s">
        <v>210</v>
      </c>
    </row>
    <row r="27" spans="1:10" s="22" customFormat="1" ht="30" x14ac:dyDescent="0.25">
      <c r="A27" s="30" t="s">
        <v>18</v>
      </c>
      <c r="B27" s="30" t="s">
        <v>73</v>
      </c>
      <c r="C27" s="31" t="s">
        <v>126</v>
      </c>
      <c r="D27" s="222">
        <v>6</v>
      </c>
      <c r="E27" s="347">
        <v>312</v>
      </c>
      <c r="F27" s="251" t="s">
        <v>5</v>
      </c>
      <c r="G27" s="91">
        <v>0.64583333333333337</v>
      </c>
      <c r="H27" s="274">
        <v>0.9375</v>
      </c>
      <c r="I27" s="275">
        <v>0.29166666666666669</v>
      </c>
      <c r="J27" s="263" t="s">
        <v>210</v>
      </c>
    </row>
    <row r="28" spans="1:10" s="22" customFormat="1" ht="30.75" thickBot="1" x14ac:dyDescent="0.3">
      <c r="A28" s="35" t="s">
        <v>4</v>
      </c>
      <c r="B28" s="30" t="s">
        <v>18</v>
      </c>
      <c r="C28" s="31" t="s">
        <v>22</v>
      </c>
      <c r="D28" s="31">
        <v>4</v>
      </c>
      <c r="E28" s="190">
        <v>208</v>
      </c>
      <c r="F28" s="32"/>
      <c r="G28" s="39"/>
      <c r="H28" s="39"/>
      <c r="I28" s="31"/>
      <c r="J28" s="263" t="s">
        <v>210</v>
      </c>
    </row>
    <row r="29" spans="1:10" ht="15.75" thickBot="1" x14ac:dyDescent="0.3">
      <c r="A29" s="17"/>
      <c r="B29" s="18"/>
      <c r="C29" s="19"/>
      <c r="D29" s="19"/>
      <c r="E29" s="19"/>
      <c r="F29" s="20"/>
      <c r="G29" s="19"/>
      <c r="H29" s="19"/>
      <c r="I29" s="21"/>
    </row>
    <row r="30" spans="1:10" s="9" customFormat="1" ht="39.75" customHeight="1" thickBot="1" x14ac:dyDescent="0.3">
      <c r="A30" s="268" t="s">
        <v>113</v>
      </c>
      <c r="B30" s="269"/>
      <c r="C30" s="269"/>
      <c r="D30" s="269"/>
      <c r="E30" s="269"/>
      <c r="F30" s="269"/>
      <c r="G30" s="269"/>
      <c r="H30" s="269"/>
      <c r="I30" s="270"/>
      <c r="J30" s="10"/>
    </row>
    <row r="31" spans="1:10" s="2" customFormat="1" ht="45.75" thickBot="1" x14ac:dyDescent="0.3">
      <c r="A31" s="53" t="s">
        <v>25</v>
      </c>
      <c r="B31" s="54" t="s">
        <v>26</v>
      </c>
      <c r="C31" s="54" t="s">
        <v>27</v>
      </c>
      <c r="D31" s="54" t="s">
        <v>87</v>
      </c>
      <c r="E31" s="348" t="s">
        <v>89</v>
      </c>
      <c r="F31" s="54" t="s">
        <v>0</v>
      </c>
      <c r="G31" s="54" t="s">
        <v>1</v>
      </c>
      <c r="H31" s="55" t="s">
        <v>101</v>
      </c>
      <c r="I31" s="265" t="s">
        <v>136</v>
      </c>
      <c r="J31" s="197" t="s">
        <v>202</v>
      </c>
    </row>
    <row r="32" spans="1:10" s="10" customFormat="1" ht="30" x14ac:dyDescent="0.25">
      <c r="A32" s="45" t="s">
        <v>15</v>
      </c>
      <c r="B32" s="29" t="s">
        <v>34</v>
      </c>
      <c r="C32" s="29" t="s">
        <v>33</v>
      </c>
      <c r="D32" s="29">
        <v>5</v>
      </c>
      <c r="E32" s="352">
        <f t="shared" ref="E32:E41" si="0">D32*52</f>
        <v>260</v>
      </c>
      <c r="F32" s="29" t="s">
        <v>77</v>
      </c>
      <c r="G32" s="56">
        <v>0.58333333333333337</v>
      </c>
      <c r="H32" s="92">
        <v>0.79166666666666663</v>
      </c>
      <c r="I32" s="204">
        <v>0.20833333333333334</v>
      </c>
      <c r="J32" s="263" t="s">
        <v>198</v>
      </c>
    </row>
    <row r="33" spans="1:10" s="9" customFormat="1" ht="30" x14ac:dyDescent="0.25">
      <c r="A33" s="43" t="s">
        <v>34</v>
      </c>
      <c r="B33" s="31" t="s">
        <v>15</v>
      </c>
      <c r="C33" s="31" t="s">
        <v>22</v>
      </c>
      <c r="D33" s="190">
        <v>5</v>
      </c>
      <c r="E33" s="190">
        <f t="shared" si="0"/>
        <v>260</v>
      </c>
      <c r="F33" s="32" t="s">
        <v>5</v>
      </c>
      <c r="G33" s="52">
        <v>0.35416666666666669</v>
      </c>
      <c r="H33" s="90">
        <v>0.5625</v>
      </c>
      <c r="I33" s="205">
        <v>0.20833333333333334</v>
      </c>
      <c r="J33" s="263" t="s">
        <v>198</v>
      </c>
    </row>
    <row r="34" spans="1:10" s="10" customFormat="1" ht="30" x14ac:dyDescent="0.25">
      <c r="A34" s="43" t="s">
        <v>15</v>
      </c>
      <c r="B34" s="31" t="s">
        <v>4</v>
      </c>
      <c r="C34" s="31" t="s">
        <v>126</v>
      </c>
      <c r="D34" s="31">
        <v>5</v>
      </c>
      <c r="E34" s="190">
        <f t="shared" si="0"/>
        <v>260</v>
      </c>
      <c r="F34" s="31" t="s">
        <v>32</v>
      </c>
      <c r="G34" s="52">
        <v>0.625</v>
      </c>
      <c r="H34" s="206">
        <v>0.14583333333333334</v>
      </c>
      <c r="I34" s="207">
        <v>0.5</v>
      </c>
      <c r="J34" s="263" t="s">
        <v>210</v>
      </c>
    </row>
    <row r="35" spans="1:10" s="10" customFormat="1" ht="30" x14ac:dyDescent="0.25">
      <c r="A35" s="31" t="s">
        <v>4</v>
      </c>
      <c r="B35" s="31" t="s">
        <v>15</v>
      </c>
      <c r="C35" s="31" t="s">
        <v>22</v>
      </c>
      <c r="D35" s="31">
        <v>3</v>
      </c>
      <c r="E35" s="190">
        <f t="shared" si="0"/>
        <v>156</v>
      </c>
      <c r="F35" s="31" t="s">
        <v>95</v>
      </c>
      <c r="G35" s="52">
        <v>0.625</v>
      </c>
      <c r="H35" s="90">
        <v>0.125</v>
      </c>
      <c r="I35" s="209">
        <v>0.5</v>
      </c>
      <c r="J35" s="263" t="s">
        <v>210</v>
      </c>
    </row>
    <row r="36" spans="1:10" s="9" customFormat="1" ht="32.450000000000003" customHeight="1" x14ac:dyDescent="0.25">
      <c r="A36" s="43" t="s">
        <v>34</v>
      </c>
      <c r="B36" s="31" t="s">
        <v>4</v>
      </c>
      <c r="C36" s="31" t="s">
        <v>126</v>
      </c>
      <c r="D36" s="31">
        <v>5</v>
      </c>
      <c r="E36" s="190">
        <f t="shared" si="0"/>
        <v>260</v>
      </c>
      <c r="F36" s="31" t="s">
        <v>32</v>
      </c>
      <c r="G36" s="52">
        <v>0.66666666666666663</v>
      </c>
      <c r="H36" s="206">
        <v>0.1875</v>
      </c>
      <c r="I36" s="207">
        <v>0.5</v>
      </c>
      <c r="J36" s="263" t="s">
        <v>210</v>
      </c>
    </row>
    <row r="37" spans="1:10" ht="27.75" customHeight="1" x14ac:dyDescent="0.25">
      <c r="A37" s="30" t="s">
        <v>4</v>
      </c>
      <c r="B37" s="32" t="s">
        <v>34</v>
      </c>
      <c r="C37" s="31" t="s">
        <v>22</v>
      </c>
      <c r="D37" s="31">
        <v>1</v>
      </c>
      <c r="E37" s="190">
        <f t="shared" si="0"/>
        <v>52</v>
      </c>
      <c r="F37" s="31" t="s">
        <v>95</v>
      </c>
      <c r="G37" s="91">
        <v>0.625</v>
      </c>
      <c r="H37" s="90">
        <v>0.125</v>
      </c>
      <c r="I37" s="207">
        <v>0.5</v>
      </c>
      <c r="J37" s="263" t="s">
        <v>210</v>
      </c>
    </row>
    <row r="38" spans="1:10" ht="27.75" customHeight="1" x14ac:dyDescent="0.25">
      <c r="A38" s="30" t="s">
        <v>139</v>
      </c>
      <c r="B38" s="32" t="s">
        <v>140</v>
      </c>
      <c r="C38" s="31" t="s">
        <v>33</v>
      </c>
      <c r="D38" s="31">
        <v>6</v>
      </c>
      <c r="E38" s="190">
        <f t="shared" si="0"/>
        <v>312</v>
      </c>
      <c r="F38" s="31" t="s">
        <v>95</v>
      </c>
      <c r="G38" s="52">
        <v>0.58333333333333337</v>
      </c>
      <c r="H38" s="52">
        <v>0.64583333333333337</v>
      </c>
      <c r="I38" s="200">
        <v>6.25E-2</v>
      </c>
      <c r="J38" s="264" t="s">
        <v>198</v>
      </c>
    </row>
    <row r="39" spans="1:10" ht="27.75" customHeight="1" x14ac:dyDescent="0.25">
      <c r="A39" s="30" t="s">
        <v>140</v>
      </c>
      <c r="B39" s="32" t="s">
        <v>139</v>
      </c>
      <c r="C39" s="31" t="s">
        <v>22</v>
      </c>
      <c r="D39" s="31">
        <v>4</v>
      </c>
      <c r="E39" s="190">
        <f t="shared" si="0"/>
        <v>208</v>
      </c>
      <c r="F39" s="31" t="s">
        <v>95</v>
      </c>
      <c r="G39" s="52">
        <v>0.52083333333333337</v>
      </c>
      <c r="H39" s="52">
        <v>0.58333333333333337</v>
      </c>
      <c r="I39" s="200">
        <v>6.25E-2</v>
      </c>
      <c r="J39" s="264" t="s">
        <v>198</v>
      </c>
    </row>
    <row r="40" spans="1:10" s="9" customFormat="1" ht="31.5" customHeight="1" x14ac:dyDescent="0.25">
      <c r="A40" s="63" t="s">
        <v>12</v>
      </c>
      <c r="B40" s="64" t="s">
        <v>4</v>
      </c>
      <c r="C40" s="64" t="s">
        <v>132</v>
      </c>
      <c r="D40" s="31">
        <v>6</v>
      </c>
      <c r="E40" s="350">
        <f t="shared" si="0"/>
        <v>312</v>
      </c>
      <c r="F40" s="64" t="s">
        <v>95</v>
      </c>
      <c r="G40" s="65">
        <v>0.52083333333333337</v>
      </c>
      <c r="H40" s="50">
        <v>2.0833333333333332E-2</v>
      </c>
      <c r="I40" s="207">
        <v>0.5</v>
      </c>
      <c r="J40" s="263" t="s">
        <v>210</v>
      </c>
    </row>
    <row r="41" spans="1:10" s="9" customFormat="1" ht="37.5" customHeight="1" thickBot="1" x14ac:dyDescent="0.3">
      <c r="A41" s="66" t="s">
        <v>4</v>
      </c>
      <c r="B41" s="67" t="s">
        <v>12</v>
      </c>
      <c r="C41" s="67" t="s">
        <v>22</v>
      </c>
      <c r="D41" s="36">
        <v>3</v>
      </c>
      <c r="E41" s="350">
        <f t="shared" si="0"/>
        <v>156</v>
      </c>
      <c r="F41" s="67" t="s">
        <v>91</v>
      </c>
      <c r="G41" s="68">
        <v>0.625</v>
      </c>
      <c r="H41" s="68">
        <v>0.125</v>
      </c>
      <c r="I41" s="208">
        <v>0.5</v>
      </c>
      <c r="J41" s="263" t="s">
        <v>210</v>
      </c>
    </row>
    <row r="42" spans="1:10" ht="25.5" customHeight="1" thickBot="1" x14ac:dyDescent="0.3">
      <c r="A42" s="3" t="s">
        <v>199</v>
      </c>
    </row>
    <row r="43" spans="1:10" ht="33" customHeight="1" thickBot="1" x14ac:dyDescent="0.3">
      <c r="A43" s="268" t="s">
        <v>114</v>
      </c>
      <c r="B43" s="269"/>
      <c r="C43" s="269"/>
      <c r="D43" s="269"/>
      <c r="E43" s="269"/>
      <c r="F43" s="269"/>
      <c r="G43" s="269"/>
      <c r="H43" s="269"/>
      <c r="I43" s="270"/>
    </row>
    <row r="44" spans="1:10" s="2" customFormat="1" ht="45.75" thickBot="1" x14ac:dyDescent="0.3">
      <c r="A44" s="24" t="s">
        <v>25</v>
      </c>
      <c r="B44" s="25" t="s">
        <v>26</v>
      </c>
      <c r="C44" s="25" t="s">
        <v>27</v>
      </c>
      <c r="D44" s="25" t="s">
        <v>87</v>
      </c>
      <c r="E44" s="353" t="s">
        <v>89</v>
      </c>
      <c r="F44" s="25" t="s">
        <v>0</v>
      </c>
      <c r="G44" s="25" t="s">
        <v>1</v>
      </c>
      <c r="H44" s="26" t="s">
        <v>101</v>
      </c>
      <c r="I44" s="196" t="s">
        <v>136</v>
      </c>
      <c r="J44" s="197" t="s">
        <v>202</v>
      </c>
    </row>
    <row r="45" spans="1:10" ht="29.25" customHeight="1" x14ac:dyDescent="0.25">
      <c r="A45" s="27" t="s">
        <v>23</v>
      </c>
      <c r="B45" s="29" t="s">
        <v>141</v>
      </c>
      <c r="C45" s="28" t="s">
        <v>33</v>
      </c>
      <c r="D45" s="29">
        <v>5</v>
      </c>
      <c r="E45" s="352">
        <f>D45*52</f>
        <v>260</v>
      </c>
      <c r="F45" s="28" t="s">
        <v>32</v>
      </c>
      <c r="G45" s="47">
        <v>0.54166666666666663</v>
      </c>
      <c r="H45" s="48">
        <v>0.70833333333333337</v>
      </c>
      <c r="I45" s="210">
        <v>0.16666666666666666</v>
      </c>
      <c r="J45" s="263" t="s">
        <v>198</v>
      </c>
    </row>
    <row r="46" spans="1:10" ht="30" customHeight="1" x14ac:dyDescent="0.25">
      <c r="A46" s="30" t="s">
        <v>141</v>
      </c>
      <c r="B46" s="31" t="s">
        <v>23</v>
      </c>
      <c r="C46" s="31" t="s">
        <v>22</v>
      </c>
      <c r="D46" s="31">
        <v>4</v>
      </c>
      <c r="E46" s="190">
        <f t="shared" ref="E46:E47" si="1">D46*52</f>
        <v>208</v>
      </c>
      <c r="F46" s="32" t="s">
        <v>32</v>
      </c>
      <c r="G46" s="49">
        <v>0.375</v>
      </c>
      <c r="H46" s="50">
        <v>0.54166666666666663</v>
      </c>
      <c r="I46" s="200">
        <v>0.16666666666666666</v>
      </c>
      <c r="J46" s="263" t="s">
        <v>198</v>
      </c>
    </row>
    <row r="47" spans="1:10" ht="30" x14ac:dyDescent="0.25">
      <c r="A47" s="30" t="s">
        <v>4</v>
      </c>
      <c r="B47" s="31" t="s">
        <v>9</v>
      </c>
      <c r="C47" s="31" t="s">
        <v>22</v>
      </c>
      <c r="D47" s="31">
        <v>3</v>
      </c>
      <c r="E47" s="190">
        <f t="shared" si="1"/>
        <v>156</v>
      </c>
      <c r="F47" s="31" t="s">
        <v>5</v>
      </c>
      <c r="G47" s="52">
        <v>0.66666666666666663</v>
      </c>
      <c r="H47" s="57">
        <v>0</v>
      </c>
      <c r="I47" s="200">
        <v>0.33333333333333331</v>
      </c>
      <c r="J47" s="263" t="s">
        <v>210</v>
      </c>
    </row>
    <row r="48" spans="1:10" s="9" customFormat="1" ht="40.5" customHeight="1" x14ac:dyDescent="0.25">
      <c r="A48" s="30" t="s">
        <v>9</v>
      </c>
      <c r="B48" s="31" t="s">
        <v>4</v>
      </c>
      <c r="C48" s="31" t="s">
        <v>128</v>
      </c>
      <c r="D48" s="31" t="s">
        <v>76</v>
      </c>
      <c r="E48" s="190">
        <f>(52*5)+12</f>
        <v>272</v>
      </c>
      <c r="F48" s="31" t="s">
        <v>5</v>
      </c>
      <c r="G48" s="49">
        <v>0.75</v>
      </c>
      <c r="H48" s="50">
        <v>8.3333333333333329E-2</v>
      </c>
      <c r="I48" s="200">
        <v>0.33333333333333331</v>
      </c>
      <c r="J48" s="263" t="s">
        <v>210</v>
      </c>
    </row>
    <row r="49" spans="1:10" s="9" customFormat="1" ht="33.950000000000003" customHeight="1" x14ac:dyDescent="0.25">
      <c r="A49" s="30" t="s">
        <v>90</v>
      </c>
      <c r="B49" s="31" t="s">
        <v>4</v>
      </c>
      <c r="C49" s="31" t="s">
        <v>129</v>
      </c>
      <c r="D49" s="31">
        <v>5</v>
      </c>
      <c r="E49" s="190">
        <f>D49*52</f>
        <v>260</v>
      </c>
      <c r="F49" s="32" t="s">
        <v>13</v>
      </c>
      <c r="G49" s="52">
        <v>0.66666666666666663</v>
      </c>
      <c r="H49" s="57">
        <v>0.83333333333333337</v>
      </c>
      <c r="I49" s="200">
        <v>0.16666666666666666</v>
      </c>
      <c r="J49" s="263" t="s">
        <v>210</v>
      </c>
    </row>
    <row r="50" spans="1:10" ht="36" customHeight="1" thickBot="1" x14ac:dyDescent="0.3">
      <c r="A50" s="35" t="s">
        <v>4</v>
      </c>
      <c r="B50" s="36" t="s">
        <v>23</v>
      </c>
      <c r="C50" s="36" t="s">
        <v>22</v>
      </c>
      <c r="D50" s="36">
        <v>3</v>
      </c>
      <c r="E50" s="354">
        <f>D50*52</f>
        <v>156</v>
      </c>
      <c r="F50" s="37" t="s">
        <v>5</v>
      </c>
      <c r="G50" s="211">
        <v>0.375</v>
      </c>
      <c r="H50" s="51">
        <v>0.54166666666666663</v>
      </c>
      <c r="I50" s="201">
        <v>0.16666666666666666</v>
      </c>
      <c r="J50" s="263" t="s">
        <v>210</v>
      </c>
    </row>
    <row r="51" spans="1:10" ht="15.75" x14ac:dyDescent="0.25">
      <c r="A51" s="3"/>
    </row>
    <row r="52" spans="1:10" ht="16.5" thickBot="1" x14ac:dyDescent="0.3">
      <c r="A52" s="3"/>
    </row>
    <row r="53" spans="1:10" ht="39.75" customHeight="1" thickBot="1" x14ac:dyDescent="0.3">
      <c r="A53" s="268" t="s">
        <v>115</v>
      </c>
      <c r="B53" s="269"/>
      <c r="C53" s="269"/>
      <c r="D53" s="269"/>
      <c r="E53" s="269"/>
      <c r="F53" s="269"/>
      <c r="G53" s="269"/>
      <c r="H53" s="269"/>
      <c r="I53" s="270"/>
    </row>
    <row r="54" spans="1:10" s="2" customFormat="1" ht="45.75" thickBot="1" x14ac:dyDescent="0.3">
      <c r="A54" s="24" t="s">
        <v>25</v>
      </c>
      <c r="B54" s="25" t="s">
        <v>26</v>
      </c>
      <c r="C54" s="25" t="s">
        <v>27</v>
      </c>
      <c r="D54" s="25" t="s">
        <v>87</v>
      </c>
      <c r="E54" s="353" t="s">
        <v>89</v>
      </c>
      <c r="F54" s="25" t="s">
        <v>0</v>
      </c>
      <c r="G54" s="25" t="s">
        <v>1</v>
      </c>
      <c r="H54" s="26" t="s">
        <v>101</v>
      </c>
      <c r="I54" s="196" t="s">
        <v>136</v>
      </c>
      <c r="J54" s="197" t="s">
        <v>202</v>
      </c>
    </row>
    <row r="55" spans="1:10" s="74" customFormat="1" ht="32.25" customHeight="1" x14ac:dyDescent="0.25">
      <c r="A55" s="75" t="s">
        <v>4</v>
      </c>
      <c r="B55" s="76" t="s">
        <v>7</v>
      </c>
      <c r="C55" s="76" t="s">
        <v>22</v>
      </c>
      <c r="D55" s="76">
        <v>5</v>
      </c>
      <c r="E55" s="355">
        <f>D55*52</f>
        <v>260</v>
      </c>
      <c r="F55" s="76" t="s">
        <v>5</v>
      </c>
      <c r="G55" s="77">
        <v>0.66666666666666663</v>
      </c>
      <c r="H55" s="78">
        <v>0.875</v>
      </c>
      <c r="I55" s="212">
        <v>0.20833333333333334</v>
      </c>
      <c r="J55" s="263" t="s">
        <v>210</v>
      </c>
    </row>
    <row r="56" spans="1:10" s="74" customFormat="1" ht="30" x14ac:dyDescent="0.25">
      <c r="A56" s="79" t="s">
        <v>7</v>
      </c>
      <c r="B56" s="80" t="s">
        <v>4</v>
      </c>
      <c r="C56" s="80" t="s">
        <v>128</v>
      </c>
      <c r="D56" s="80" t="s">
        <v>76</v>
      </c>
      <c r="E56" s="356">
        <v>272</v>
      </c>
      <c r="F56" s="80" t="s">
        <v>5</v>
      </c>
      <c r="G56" s="81">
        <v>0.79166666666666663</v>
      </c>
      <c r="H56" s="82">
        <v>8.3333333333333329E-2</v>
      </c>
      <c r="I56" s="213">
        <v>0.29166666666666669</v>
      </c>
      <c r="J56" s="263" t="s">
        <v>210</v>
      </c>
    </row>
    <row r="57" spans="1:10" s="74" customFormat="1" ht="30" x14ac:dyDescent="0.25">
      <c r="A57" s="79" t="s">
        <v>4</v>
      </c>
      <c r="B57" s="80" t="s">
        <v>17</v>
      </c>
      <c r="C57" s="80" t="s">
        <v>22</v>
      </c>
      <c r="D57" s="80">
        <v>3</v>
      </c>
      <c r="E57" s="356">
        <f>D57*52</f>
        <v>156</v>
      </c>
      <c r="F57" s="80" t="s">
        <v>5</v>
      </c>
      <c r="G57" s="81">
        <v>0.58333333333333337</v>
      </c>
      <c r="H57" s="82">
        <v>0.75</v>
      </c>
      <c r="I57" s="214">
        <v>0.16666666666666666</v>
      </c>
      <c r="J57" s="263" t="s">
        <v>210</v>
      </c>
    </row>
    <row r="58" spans="1:10" s="74" customFormat="1" ht="30" x14ac:dyDescent="0.25">
      <c r="A58" s="79" t="s">
        <v>17</v>
      </c>
      <c r="B58" s="80" t="s">
        <v>4</v>
      </c>
      <c r="C58" s="80" t="s">
        <v>130</v>
      </c>
      <c r="D58" s="80">
        <v>5</v>
      </c>
      <c r="E58" s="356">
        <f>D58*52</f>
        <v>260</v>
      </c>
      <c r="F58" s="80" t="s">
        <v>13</v>
      </c>
      <c r="G58" s="81">
        <v>0.75</v>
      </c>
      <c r="H58" s="82">
        <v>0.91666666666666663</v>
      </c>
      <c r="I58" s="213">
        <v>0.16666666666666666</v>
      </c>
      <c r="J58" s="263" t="s">
        <v>210</v>
      </c>
    </row>
    <row r="59" spans="1:10" s="74" customFormat="1" ht="30" x14ac:dyDescent="0.25">
      <c r="A59" s="79" t="s">
        <v>142</v>
      </c>
      <c r="B59" s="80" t="s">
        <v>7</v>
      </c>
      <c r="C59" s="80" t="s">
        <v>102</v>
      </c>
      <c r="D59" s="80">
        <v>5</v>
      </c>
      <c r="E59" s="356">
        <f>D59*52</f>
        <v>260</v>
      </c>
      <c r="F59" s="80" t="s">
        <v>13</v>
      </c>
      <c r="G59" s="81">
        <v>0.54166666666666663</v>
      </c>
      <c r="H59" s="82">
        <v>0.6875</v>
      </c>
      <c r="I59" s="213">
        <v>0.14583333333333334</v>
      </c>
      <c r="J59" s="263" t="s">
        <v>198</v>
      </c>
    </row>
    <row r="60" spans="1:10" s="74" customFormat="1" ht="30" x14ac:dyDescent="0.25">
      <c r="A60" s="80" t="s">
        <v>7</v>
      </c>
      <c r="B60" s="80" t="s">
        <v>17</v>
      </c>
      <c r="C60" s="80" t="s">
        <v>22</v>
      </c>
      <c r="D60" s="80">
        <v>4</v>
      </c>
      <c r="E60" s="356">
        <f>D60*52</f>
        <v>208</v>
      </c>
      <c r="F60" s="80" t="s">
        <v>13</v>
      </c>
      <c r="G60" s="82">
        <v>0.375</v>
      </c>
      <c r="H60" s="82">
        <v>0.54166666666666663</v>
      </c>
      <c r="I60" s="213">
        <v>0.16666666666666666</v>
      </c>
      <c r="J60" s="263" t="s">
        <v>198</v>
      </c>
    </row>
    <row r="61" spans="1:10" s="242" customFormat="1" ht="15" customHeight="1" x14ac:dyDescent="0.25">
      <c r="A61" s="241"/>
      <c r="D61" s="243"/>
      <c r="E61" s="244"/>
      <c r="G61" s="244"/>
      <c r="H61" s="244"/>
      <c r="I61" s="244"/>
      <c r="J61" s="259"/>
    </row>
    <row r="62" spans="1:10" s="245" customFormat="1" ht="15" hidden="1" customHeight="1" thickBot="1" x14ac:dyDescent="0.3">
      <c r="A62" s="220"/>
      <c r="D62" s="246"/>
      <c r="E62" s="244"/>
      <c r="G62" s="244"/>
      <c r="H62" s="244"/>
      <c r="I62" s="244"/>
      <c r="J62" s="260"/>
    </row>
    <row r="63" spans="1:10" s="245" customFormat="1" ht="15.75" hidden="1" x14ac:dyDescent="0.25">
      <c r="A63" s="220"/>
      <c r="D63" s="246"/>
      <c r="E63" s="244"/>
      <c r="G63" s="244"/>
      <c r="H63" s="244"/>
      <c r="I63" s="244"/>
      <c r="J63" s="260"/>
    </row>
    <row r="64" spans="1:10" s="245" customFormat="1" ht="45" hidden="1" x14ac:dyDescent="0.25">
      <c r="A64" s="247" t="s">
        <v>25</v>
      </c>
      <c r="B64" s="248" t="s">
        <v>26</v>
      </c>
      <c r="C64" s="248" t="s">
        <v>27</v>
      </c>
      <c r="D64" s="248" t="s">
        <v>87</v>
      </c>
      <c r="E64" s="196" t="s">
        <v>89</v>
      </c>
      <c r="F64" s="248" t="s">
        <v>0</v>
      </c>
      <c r="G64" s="196" t="s">
        <v>1</v>
      </c>
      <c r="H64" s="196"/>
      <c r="I64" s="196" t="s">
        <v>2</v>
      </c>
      <c r="J64" s="260"/>
    </row>
    <row r="65" spans="1:10" s="245" customFormat="1" hidden="1" x14ac:dyDescent="0.25">
      <c r="A65" s="16" t="s">
        <v>4</v>
      </c>
      <c r="B65" s="240" t="s">
        <v>74</v>
      </c>
      <c r="C65" s="240" t="s">
        <v>22</v>
      </c>
      <c r="D65" s="240">
        <v>1</v>
      </c>
      <c r="E65" s="357">
        <f>D65*52</f>
        <v>52</v>
      </c>
      <c r="F65" s="16" t="s">
        <v>5</v>
      </c>
      <c r="G65" s="240" t="s">
        <v>75</v>
      </c>
      <c r="H65" s="240"/>
      <c r="I65" s="240" t="s">
        <v>6</v>
      </c>
      <c r="J65" s="260"/>
    </row>
    <row r="66" spans="1:10" s="245" customFormat="1" ht="30" hidden="1" x14ac:dyDescent="0.25">
      <c r="A66" s="16" t="s">
        <v>12</v>
      </c>
      <c r="B66" s="240" t="s">
        <v>34</v>
      </c>
      <c r="C66" s="240" t="s">
        <v>33</v>
      </c>
      <c r="D66" s="240">
        <v>1</v>
      </c>
      <c r="E66" s="357">
        <f>D66*52</f>
        <v>52</v>
      </c>
      <c r="F66" s="16" t="s">
        <v>5</v>
      </c>
      <c r="G66" s="16" t="s">
        <v>11</v>
      </c>
      <c r="H66" s="16"/>
      <c r="I66" s="240" t="s">
        <v>35</v>
      </c>
      <c r="J66" s="260"/>
    </row>
    <row r="67" spans="1:10" s="245" customFormat="1" hidden="1" x14ac:dyDescent="0.25">
      <c r="A67" s="16" t="s">
        <v>34</v>
      </c>
      <c r="B67" s="240" t="s">
        <v>12</v>
      </c>
      <c r="C67" s="240" t="s">
        <v>22</v>
      </c>
      <c r="D67" s="240">
        <v>1</v>
      </c>
      <c r="E67" s="357">
        <f>D67*52</f>
        <v>52</v>
      </c>
      <c r="F67" s="16" t="s">
        <v>5</v>
      </c>
      <c r="G67" s="16" t="s">
        <v>11</v>
      </c>
      <c r="H67" s="16"/>
      <c r="I67" s="240" t="s">
        <v>35</v>
      </c>
      <c r="J67" s="260"/>
    </row>
    <row r="68" spans="1:10" s="245" customFormat="1" hidden="1" x14ac:dyDescent="0.25">
      <c r="A68" s="16" t="s">
        <v>104</v>
      </c>
      <c r="B68" s="240" t="s">
        <v>105</v>
      </c>
      <c r="C68" s="278" t="s">
        <v>78</v>
      </c>
      <c r="D68" s="246"/>
      <c r="E68" s="244"/>
      <c r="G68" s="244"/>
      <c r="H68" s="244"/>
      <c r="I68" s="244"/>
      <c r="J68" s="260"/>
    </row>
    <row r="69" spans="1:10" s="245" customFormat="1" hidden="1" x14ac:dyDescent="0.25">
      <c r="A69" s="16" t="s">
        <v>105</v>
      </c>
      <c r="B69" s="240" t="s">
        <v>106</v>
      </c>
      <c r="C69" s="278"/>
      <c r="D69" s="246"/>
      <c r="E69" s="244"/>
      <c r="G69" s="244"/>
      <c r="H69" s="244"/>
      <c r="I69" s="244"/>
      <c r="J69" s="260"/>
    </row>
    <row r="70" spans="1:10" s="245" customFormat="1" hidden="1" x14ac:dyDescent="0.25">
      <c r="A70" s="16" t="s">
        <v>105</v>
      </c>
      <c r="B70" s="240" t="s">
        <v>107</v>
      </c>
      <c r="C70" s="278"/>
      <c r="D70" s="246"/>
      <c r="E70" s="244"/>
      <c r="G70" s="244"/>
      <c r="H70" s="244"/>
      <c r="I70" s="244"/>
      <c r="J70" s="260"/>
    </row>
    <row r="71" spans="1:10" s="245" customFormat="1" hidden="1" x14ac:dyDescent="0.25">
      <c r="A71" s="16" t="s">
        <v>107</v>
      </c>
      <c r="B71" s="240" t="s">
        <v>105</v>
      </c>
      <c r="C71" s="278"/>
      <c r="D71" s="246"/>
      <c r="E71" s="244"/>
      <c r="G71" s="244"/>
      <c r="H71" s="244"/>
      <c r="I71" s="244"/>
      <c r="J71" s="260"/>
    </row>
    <row r="72" spans="1:10" s="245" customFormat="1" hidden="1" x14ac:dyDescent="0.25">
      <c r="A72" s="16" t="s">
        <v>108</v>
      </c>
      <c r="B72" s="240" t="s">
        <v>109</v>
      </c>
      <c r="C72" s="278"/>
      <c r="D72" s="246"/>
      <c r="E72" s="244"/>
      <c r="G72" s="244"/>
      <c r="H72" s="244"/>
      <c r="I72" s="244"/>
      <c r="J72" s="260"/>
    </row>
    <row r="73" spans="1:10" s="245" customFormat="1" hidden="1" x14ac:dyDescent="0.25">
      <c r="A73" s="16" t="s">
        <v>109</v>
      </c>
      <c r="B73" s="240" t="s">
        <v>110</v>
      </c>
      <c r="C73" s="278"/>
      <c r="D73" s="246"/>
      <c r="E73" s="244"/>
      <c r="G73" s="244"/>
      <c r="H73" s="244"/>
      <c r="I73" s="244"/>
      <c r="J73" s="260"/>
    </row>
    <row r="74" spans="1:10" s="245" customFormat="1" hidden="1" x14ac:dyDescent="0.25">
      <c r="D74" s="246"/>
      <c r="E74" s="244"/>
      <c r="G74" s="244"/>
      <c r="H74" s="244"/>
      <c r="I74" s="244"/>
      <c r="J74" s="260"/>
    </row>
    <row r="75" spans="1:10" s="245" customFormat="1" hidden="1" x14ac:dyDescent="0.25">
      <c r="D75" s="246"/>
      <c r="E75" s="244"/>
      <c r="G75" s="244"/>
      <c r="H75" s="244"/>
      <c r="I75" s="244"/>
      <c r="J75" s="260"/>
    </row>
    <row r="76" spans="1:10" s="245" customFormat="1" x14ac:dyDescent="0.25">
      <c r="D76" s="246"/>
      <c r="E76" s="244"/>
      <c r="G76" s="244"/>
      <c r="H76" s="244"/>
      <c r="I76" s="244"/>
      <c r="J76" s="260"/>
    </row>
    <row r="77" spans="1:10" s="245" customFormat="1" x14ac:dyDescent="0.25">
      <c r="D77" s="246"/>
      <c r="E77" s="244"/>
      <c r="G77" s="244"/>
      <c r="H77" s="244"/>
      <c r="I77" s="244"/>
      <c r="J77" s="260"/>
    </row>
    <row r="78" spans="1:10" s="245" customFormat="1" x14ac:dyDescent="0.25">
      <c r="D78" s="246"/>
      <c r="E78" s="244"/>
      <c r="G78" s="244"/>
      <c r="H78" s="244"/>
      <c r="I78" s="244"/>
      <c r="J78" s="260"/>
    </row>
    <row r="79" spans="1:10" s="245" customFormat="1" x14ac:dyDescent="0.25">
      <c r="D79" s="246"/>
      <c r="E79" s="244"/>
      <c r="G79" s="244"/>
      <c r="H79" s="244"/>
      <c r="I79" s="244"/>
      <c r="J79" s="260"/>
    </row>
    <row r="80" spans="1:10" s="245" customFormat="1" x14ac:dyDescent="0.25">
      <c r="D80" s="246"/>
      <c r="E80" s="244"/>
      <c r="G80" s="244"/>
      <c r="H80" s="244"/>
      <c r="I80" s="244"/>
      <c r="J80" s="260"/>
    </row>
    <row r="81" spans="4:10" s="245" customFormat="1" x14ac:dyDescent="0.25">
      <c r="D81" s="246"/>
      <c r="E81" s="244"/>
      <c r="G81" s="244"/>
      <c r="H81" s="244"/>
      <c r="I81" s="244"/>
      <c r="J81" s="260"/>
    </row>
    <row r="82" spans="4:10" s="245" customFormat="1" x14ac:dyDescent="0.25">
      <c r="D82" s="246"/>
      <c r="E82" s="244"/>
      <c r="G82" s="244"/>
      <c r="H82" s="244"/>
      <c r="I82" s="244"/>
      <c r="J82" s="260"/>
    </row>
    <row r="83" spans="4:10" s="245" customFormat="1" x14ac:dyDescent="0.25">
      <c r="D83" s="246"/>
      <c r="E83" s="244"/>
      <c r="G83" s="244"/>
      <c r="H83" s="244"/>
      <c r="I83" s="244"/>
      <c r="J83" s="260"/>
    </row>
    <row r="84" spans="4:10" s="245" customFormat="1" x14ac:dyDescent="0.25">
      <c r="D84" s="246"/>
      <c r="E84" s="244"/>
      <c r="G84" s="244"/>
      <c r="H84" s="244"/>
      <c r="I84" s="244"/>
      <c r="J84" s="260"/>
    </row>
    <row r="85" spans="4:10" s="245" customFormat="1" x14ac:dyDescent="0.25">
      <c r="D85" s="246"/>
      <c r="E85" s="244"/>
      <c r="G85" s="244"/>
      <c r="H85" s="244"/>
      <c r="I85" s="244"/>
      <c r="J85" s="260"/>
    </row>
    <row r="86" spans="4:10" s="245" customFormat="1" x14ac:dyDescent="0.25">
      <c r="D86" s="246"/>
      <c r="E86" s="244"/>
      <c r="G86" s="244"/>
      <c r="H86" s="244"/>
      <c r="I86" s="244"/>
      <c r="J86" s="260"/>
    </row>
    <row r="87" spans="4:10" s="245" customFormat="1" x14ac:dyDescent="0.25">
      <c r="D87" s="246"/>
      <c r="E87" s="244"/>
      <c r="G87" s="244"/>
      <c r="H87" s="244"/>
      <c r="I87" s="244"/>
      <c r="J87" s="260"/>
    </row>
    <row r="88" spans="4:10" s="245" customFormat="1" x14ac:dyDescent="0.25">
      <c r="D88" s="246"/>
      <c r="E88" s="244"/>
      <c r="G88" s="244"/>
      <c r="H88" s="244"/>
      <c r="I88" s="244"/>
      <c r="J88" s="260"/>
    </row>
    <row r="89" spans="4:10" s="245" customFormat="1" x14ac:dyDescent="0.25">
      <c r="D89" s="246"/>
      <c r="E89" s="244"/>
      <c r="G89" s="244"/>
      <c r="H89" s="244"/>
      <c r="I89" s="244"/>
      <c r="J89" s="260"/>
    </row>
    <row r="90" spans="4:10" s="245" customFormat="1" x14ac:dyDescent="0.25">
      <c r="D90" s="246"/>
      <c r="E90" s="244"/>
      <c r="G90" s="244"/>
      <c r="H90" s="244"/>
      <c r="I90" s="244"/>
      <c r="J90" s="260"/>
    </row>
    <row r="91" spans="4:10" s="245" customFormat="1" x14ac:dyDescent="0.25">
      <c r="D91" s="246"/>
      <c r="E91" s="244"/>
      <c r="G91" s="244"/>
      <c r="H91" s="244"/>
      <c r="I91" s="244"/>
      <c r="J91" s="260"/>
    </row>
    <row r="92" spans="4:10" s="245" customFormat="1" x14ac:dyDescent="0.25">
      <c r="D92" s="246"/>
      <c r="E92" s="244"/>
      <c r="G92" s="244"/>
      <c r="H92" s="244"/>
      <c r="I92" s="244"/>
      <c r="J92" s="260"/>
    </row>
    <row r="93" spans="4:10" s="245" customFormat="1" x14ac:dyDescent="0.25">
      <c r="D93" s="246"/>
      <c r="E93" s="244"/>
      <c r="G93" s="244"/>
      <c r="H93" s="244"/>
      <c r="I93" s="244"/>
      <c r="J93" s="260"/>
    </row>
    <row r="94" spans="4:10" s="245" customFormat="1" x14ac:dyDescent="0.25">
      <c r="D94" s="246"/>
      <c r="E94" s="244"/>
      <c r="G94" s="244"/>
      <c r="H94" s="244"/>
      <c r="I94" s="244"/>
      <c r="J94" s="260"/>
    </row>
    <row r="95" spans="4:10" s="245" customFormat="1" x14ac:dyDescent="0.25">
      <c r="D95" s="246"/>
      <c r="E95" s="244"/>
      <c r="G95" s="244"/>
      <c r="H95" s="244"/>
      <c r="I95" s="244"/>
      <c r="J95" s="260"/>
    </row>
    <row r="96" spans="4:10" s="245" customFormat="1" x14ac:dyDescent="0.25">
      <c r="D96" s="246"/>
      <c r="E96" s="244"/>
      <c r="G96" s="244"/>
      <c r="H96" s="244"/>
      <c r="I96" s="244"/>
      <c r="J96" s="260"/>
    </row>
    <row r="97" spans="4:10" s="245" customFormat="1" x14ac:dyDescent="0.25">
      <c r="D97" s="246"/>
      <c r="E97" s="244"/>
      <c r="G97" s="244"/>
      <c r="H97" s="244"/>
      <c r="I97" s="244"/>
      <c r="J97" s="260"/>
    </row>
    <row r="98" spans="4:10" s="245" customFormat="1" x14ac:dyDescent="0.25">
      <c r="D98" s="246"/>
      <c r="E98" s="244"/>
      <c r="G98" s="244"/>
      <c r="H98" s="244"/>
      <c r="I98" s="244"/>
      <c r="J98" s="260"/>
    </row>
    <row r="99" spans="4:10" s="245" customFormat="1" x14ac:dyDescent="0.25">
      <c r="D99" s="246"/>
      <c r="E99" s="244"/>
      <c r="G99" s="244"/>
      <c r="H99" s="244"/>
      <c r="I99" s="244"/>
      <c r="J99" s="260"/>
    </row>
    <row r="100" spans="4:10" s="245" customFormat="1" x14ac:dyDescent="0.25">
      <c r="D100" s="246"/>
      <c r="E100" s="244"/>
      <c r="G100" s="244"/>
      <c r="H100" s="244"/>
      <c r="I100" s="244"/>
      <c r="J100" s="260"/>
    </row>
    <row r="101" spans="4:10" s="245" customFormat="1" x14ac:dyDescent="0.25">
      <c r="D101" s="246"/>
      <c r="E101" s="244"/>
      <c r="G101" s="244"/>
      <c r="H101" s="244"/>
      <c r="I101" s="244"/>
      <c r="J101" s="260"/>
    </row>
    <row r="102" spans="4:10" s="245" customFormat="1" x14ac:dyDescent="0.25">
      <c r="D102" s="246"/>
      <c r="E102" s="244"/>
      <c r="G102" s="244"/>
      <c r="H102" s="244"/>
      <c r="I102" s="244"/>
      <c r="J102" s="260"/>
    </row>
    <row r="103" spans="4:10" s="245" customFormat="1" x14ac:dyDescent="0.25">
      <c r="D103" s="246"/>
      <c r="E103" s="244"/>
      <c r="G103" s="244"/>
      <c r="H103" s="244"/>
      <c r="I103" s="244"/>
      <c r="J103" s="260"/>
    </row>
    <row r="104" spans="4:10" s="245" customFormat="1" x14ac:dyDescent="0.25">
      <c r="D104" s="246"/>
      <c r="E104" s="244"/>
      <c r="G104" s="244"/>
      <c r="H104" s="244"/>
      <c r="I104" s="244"/>
      <c r="J104" s="260"/>
    </row>
    <row r="105" spans="4:10" s="245" customFormat="1" x14ac:dyDescent="0.25">
      <c r="D105" s="246"/>
      <c r="E105" s="244"/>
      <c r="G105" s="244"/>
      <c r="H105" s="244"/>
      <c r="I105" s="244"/>
      <c r="J105" s="260"/>
    </row>
    <row r="106" spans="4:10" s="245" customFormat="1" x14ac:dyDescent="0.25">
      <c r="D106" s="246"/>
      <c r="E106" s="244"/>
      <c r="G106" s="244"/>
      <c r="H106" s="244"/>
      <c r="I106" s="244"/>
      <c r="J106" s="260"/>
    </row>
    <row r="107" spans="4:10" s="245" customFormat="1" x14ac:dyDescent="0.25">
      <c r="D107" s="246"/>
      <c r="E107" s="244"/>
      <c r="G107" s="244"/>
      <c r="H107" s="244"/>
      <c r="I107" s="244"/>
      <c r="J107" s="260"/>
    </row>
    <row r="108" spans="4:10" s="245" customFormat="1" x14ac:dyDescent="0.25">
      <c r="D108" s="246"/>
      <c r="E108" s="244"/>
      <c r="G108" s="244"/>
      <c r="H108" s="244"/>
      <c r="I108" s="244"/>
      <c r="J108" s="260"/>
    </row>
    <row r="109" spans="4:10" s="245" customFormat="1" x14ac:dyDescent="0.25">
      <c r="D109" s="246"/>
      <c r="E109" s="244"/>
      <c r="G109" s="244"/>
      <c r="H109" s="244"/>
      <c r="I109" s="244"/>
      <c r="J109" s="260"/>
    </row>
    <row r="110" spans="4:10" s="245" customFormat="1" x14ac:dyDescent="0.25">
      <c r="D110" s="246"/>
      <c r="E110" s="244"/>
      <c r="G110" s="244"/>
      <c r="H110" s="244"/>
      <c r="I110" s="244"/>
      <c r="J110" s="260"/>
    </row>
    <row r="111" spans="4:10" s="245" customFormat="1" x14ac:dyDescent="0.25">
      <c r="D111" s="246"/>
      <c r="E111" s="244"/>
      <c r="G111" s="244"/>
      <c r="H111" s="244"/>
      <c r="I111" s="244"/>
      <c r="J111" s="260"/>
    </row>
    <row r="112" spans="4:10" s="245" customFormat="1" x14ac:dyDescent="0.25">
      <c r="D112" s="246"/>
      <c r="E112" s="244"/>
      <c r="G112" s="244"/>
      <c r="H112" s="244"/>
      <c r="I112" s="244"/>
      <c r="J112" s="260"/>
    </row>
    <row r="113" spans="4:10" s="245" customFormat="1" x14ac:dyDescent="0.25">
      <c r="D113" s="246"/>
      <c r="E113" s="244"/>
      <c r="G113" s="244"/>
      <c r="H113" s="244"/>
      <c r="I113" s="244"/>
      <c r="J113" s="260"/>
    </row>
    <row r="114" spans="4:10" s="245" customFormat="1" x14ac:dyDescent="0.25">
      <c r="D114" s="246"/>
      <c r="E114" s="244"/>
      <c r="G114" s="244"/>
      <c r="H114" s="244"/>
      <c r="I114" s="244"/>
      <c r="J114" s="260"/>
    </row>
    <row r="115" spans="4:10" s="245" customFormat="1" x14ac:dyDescent="0.25">
      <c r="D115" s="246"/>
      <c r="E115" s="244"/>
      <c r="G115" s="244"/>
      <c r="H115" s="244"/>
      <c r="I115" s="244"/>
      <c r="J115" s="260"/>
    </row>
    <row r="116" spans="4:10" s="245" customFormat="1" x14ac:dyDescent="0.25">
      <c r="D116" s="246"/>
      <c r="E116" s="244"/>
      <c r="G116" s="244"/>
      <c r="H116" s="244"/>
      <c r="I116" s="244"/>
      <c r="J116" s="260"/>
    </row>
    <row r="117" spans="4:10" s="245" customFormat="1" x14ac:dyDescent="0.25">
      <c r="D117" s="246"/>
      <c r="E117" s="244"/>
      <c r="G117" s="244"/>
      <c r="H117" s="244"/>
      <c r="I117" s="244"/>
      <c r="J117" s="260"/>
    </row>
    <row r="118" spans="4:10" s="245" customFormat="1" x14ac:dyDescent="0.25">
      <c r="D118" s="246"/>
      <c r="E118" s="244"/>
      <c r="G118" s="244"/>
      <c r="H118" s="244"/>
      <c r="I118" s="244"/>
      <c r="J118" s="260"/>
    </row>
    <row r="119" spans="4:10" s="245" customFormat="1" x14ac:dyDescent="0.25">
      <c r="D119" s="246"/>
      <c r="E119" s="244"/>
      <c r="G119" s="244"/>
      <c r="H119" s="244"/>
      <c r="I119" s="244"/>
      <c r="J119" s="260"/>
    </row>
    <row r="120" spans="4:10" s="245" customFormat="1" x14ac:dyDescent="0.25">
      <c r="D120" s="246"/>
      <c r="E120" s="244"/>
      <c r="G120" s="244"/>
      <c r="H120" s="244"/>
      <c r="I120" s="244"/>
      <c r="J120" s="260"/>
    </row>
    <row r="121" spans="4:10" s="245" customFormat="1" x14ac:dyDescent="0.25">
      <c r="D121" s="246"/>
      <c r="E121" s="244"/>
      <c r="G121" s="244"/>
      <c r="H121" s="244"/>
      <c r="I121" s="244"/>
      <c r="J121" s="260"/>
    </row>
    <row r="122" spans="4:10" s="245" customFormat="1" x14ac:dyDescent="0.25">
      <c r="D122" s="246"/>
      <c r="E122" s="244"/>
      <c r="G122" s="244"/>
      <c r="H122" s="244"/>
      <c r="I122" s="244"/>
      <c r="J122" s="260"/>
    </row>
    <row r="123" spans="4:10" s="245" customFormat="1" x14ac:dyDescent="0.25">
      <c r="D123" s="246"/>
      <c r="E123" s="244"/>
      <c r="G123" s="244"/>
      <c r="H123" s="244"/>
      <c r="I123" s="244"/>
      <c r="J123" s="260"/>
    </row>
    <row r="124" spans="4:10" s="245" customFormat="1" x14ac:dyDescent="0.25">
      <c r="D124" s="246"/>
      <c r="E124" s="244"/>
      <c r="G124" s="244"/>
      <c r="H124" s="244"/>
      <c r="I124" s="244"/>
      <c r="J124" s="260"/>
    </row>
    <row r="125" spans="4:10" s="245" customFormat="1" x14ac:dyDescent="0.25">
      <c r="D125" s="246"/>
      <c r="E125" s="244"/>
      <c r="G125" s="244"/>
      <c r="H125" s="244"/>
      <c r="I125" s="244"/>
      <c r="J125" s="260"/>
    </row>
    <row r="126" spans="4:10" s="245" customFormat="1" x14ac:dyDescent="0.25">
      <c r="D126" s="246"/>
      <c r="E126" s="244"/>
      <c r="G126" s="244"/>
      <c r="H126" s="244"/>
      <c r="I126" s="244"/>
      <c r="J126" s="260"/>
    </row>
    <row r="127" spans="4:10" s="245" customFormat="1" x14ac:dyDescent="0.25">
      <c r="D127" s="246"/>
      <c r="E127" s="244"/>
      <c r="G127" s="244"/>
      <c r="H127" s="244"/>
      <c r="I127" s="244"/>
      <c r="J127" s="260"/>
    </row>
    <row r="128" spans="4:10" s="245" customFormat="1" x14ac:dyDescent="0.25">
      <c r="D128" s="246"/>
      <c r="E128" s="244"/>
      <c r="G128" s="244"/>
      <c r="H128" s="244"/>
      <c r="I128" s="244"/>
      <c r="J128" s="260"/>
    </row>
    <row r="129" spans="4:10" s="245" customFormat="1" x14ac:dyDescent="0.25">
      <c r="D129" s="246"/>
      <c r="E129" s="244"/>
      <c r="G129" s="244"/>
      <c r="H129" s="244"/>
      <c r="I129" s="244"/>
      <c r="J129" s="260"/>
    </row>
    <row r="130" spans="4:10" s="245" customFormat="1" x14ac:dyDescent="0.25">
      <c r="D130" s="246"/>
      <c r="E130" s="244"/>
      <c r="G130" s="244"/>
      <c r="H130" s="244"/>
      <c r="I130" s="244"/>
      <c r="J130" s="260"/>
    </row>
    <row r="131" spans="4:10" s="245" customFormat="1" x14ac:dyDescent="0.25">
      <c r="D131" s="246"/>
      <c r="E131" s="244"/>
      <c r="G131" s="244"/>
      <c r="H131" s="244"/>
      <c r="I131" s="244"/>
      <c r="J131" s="260"/>
    </row>
    <row r="132" spans="4:10" s="245" customFormat="1" x14ac:dyDescent="0.25">
      <c r="D132" s="246"/>
      <c r="E132" s="244"/>
      <c r="G132" s="244"/>
      <c r="H132" s="244"/>
      <c r="I132" s="244"/>
      <c r="J132" s="260"/>
    </row>
    <row r="133" spans="4:10" s="245" customFormat="1" x14ac:dyDescent="0.25">
      <c r="D133" s="246"/>
      <c r="E133" s="244"/>
      <c r="G133" s="244"/>
      <c r="H133" s="244"/>
      <c r="I133" s="244"/>
      <c r="J133" s="260"/>
    </row>
    <row r="134" spans="4:10" s="245" customFormat="1" x14ac:dyDescent="0.25">
      <c r="D134" s="246"/>
      <c r="E134" s="244"/>
      <c r="G134" s="244"/>
      <c r="H134" s="244"/>
      <c r="I134" s="244"/>
      <c r="J134" s="260"/>
    </row>
    <row r="135" spans="4:10" s="245" customFormat="1" x14ac:dyDescent="0.25">
      <c r="D135" s="246"/>
      <c r="E135" s="244"/>
      <c r="G135" s="244"/>
      <c r="H135" s="244"/>
      <c r="I135" s="244"/>
      <c r="J135" s="260"/>
    </row>
    <row r="136" spans="4:10" s="245" customFormat="1" x14ac:dyDescent="0.25">
      <c r="D136" s="246"/>
      <c r="E136" s="244"/>
      <c r="G136" s="244"/>
      <c r="H136" s="244"/>
      <c r="I136" s="244"/>
      <c r="J136" s="260"/>
    </row>
    <row r="137" spans="4:10" s="245" customFormat="1" x14ac:dyDescent="0.25">
      <c r="D137" s="246"/>
      <c r="E137" s="244"/>
      <c r="G137" s="244"/>
      <c r="H137" s="244"/>
      <c r="I137" s="244"/>
      <c r="J137" s="260"/>
    </row>
    <row r="138" spans="4:10" s="245" customFormat="1" x14ac:dyDescent="0.25">
      <c r="D138" s="246"/>
      <c r="E138" s="244"/>
      <c r="G138" s="244"/>
      <c r="H138" s="244"/>
      <c r="I138" s="244"/>
      <c r="J138" s="260"/>
    </row>
    <row r="139" spans="4:10" s="245" customFormat="1" x14ac:dyDescent="0.25">
      <c r="D139" s="246"/>
      <c r="E139" s="244"/>
      <c r="G139" s="244"/>
      <c r="H139" s="244"/>
      <c r="I139" s="244"/>
      <c r="J139" s="260"/>
    </row>
    <row r="140" spans="4:10" s="245" customFormat="1" x14ac:dyDescent="0.25">
      <c r="D140" s="246"/>
      <c r="E140" s="244"/>
      <c r="G140" s="244"/>
      <c r="H140" s="244"/>
      <c r="I140" s="244"/>
      <c r="J140" s="260"/>
    </row>
    <row r="141" spans="4:10" s="245" customFormat="1" x14ac:dyDescent="0.25">
      <c r="D141" s="246"/>
      <c r="E141" s="244"/>
      <c r="G141" s="244"/>
      <c r="H141" s="244"/>
      <c r="I141" s="244"/>
      <c r="J141" s="260"/>
    </row>
    <row r="142" spans="4:10" s="245" customFormat="1" x14ac:dyDescent="0.25">
      <c r="D142" s="246"/>
      <c r="E142" s="244"/>
      <c r="G142" s="244"/>
      <c r="H142" s="244"/>
      <c r="I142" s="244"/>
      <c r="J142" s="260"/>
    </row>
    <row r="143" spans="4:10" s="245" customFormat="1" x14ac:dyDescent="0.25">
      <c r="D143" s="246"/>
      <c r="E143" s="244"/>
      <c r="G143" s="244"/>
      <c r="H143" s="244"/>
      <c r="I143" s="244"/>
      <c r="J143" s="260"/>
    </row>
    <row r="144" spans="4:10" s="245" customFormat="1" x14ac:dyDescent="0.25">
      <c r="D144" s="246"/>
      <c r="E144" s="244"/>
      <c r="G144" s="244"/>
      <c r="H144" s="244"/>
      <c r="I144" s="244"/>
      <c r="J144" s="260"/>
    </row>
    <row r="145" spans="4:10" s="245" customFormat="1" x14ac:dyDescent="0.25">
      <c r="D145" s="246"/>
      <c r="E145" s="244"/>
      <c r="G145" s="244"/>
      <c r="H145" s="244"/>
      <c r="I145" s="244"/>
      <c r="J145" s="260"/>
    </row>
    <row r="146" spans="4:10" s="245" customFormat="1" x14ac:dyDescent="0.25">
      <c r="D146" s="246"/>
      <c r="E146" s="244"/>
      <c r="G146" s="244"/>
      <c r="H146" s="244"/>
      <c r="I146" s="244"/>
      <c r="J146" s="260"/>
    </row>
    <row r="147" spans="4:10" s="245" customFormat="1" x14ac:dyDescent="0.25">
      <c r="D147" s="246"/>
      <c r="E147" s="244"/>
      <c r="G147" s="244"/>
      <c r="H147" s="244"/>
      <c r="I147" s="244"/>
      <c r="J147" s="260"/>
    </row>
    <row r="148" spans="4:10" s="245" customFormat="1" x14ac:dyDescent="0.25">
      <c r="D148" s="246"/>
      <c r="E148" s="244"/>
      <c r="G148" s="244"/>
      <c r="H148" s="244"/>
      <c r="I148" s="244"/>
      <c r="J148" s="260"/>
    </row>
    <row r="149" spans="4:10" s="245" customFormat="1" x14ac:dyDescent="0.25">
      <c r="D149" s="246"/>
      <c r="E149" s="244"/>
      <c r="G149" s="244"/>
      <c r="H149" s="244"/>
      <c r="I149" s="244"/>
      <c r="J149" s="260"/>
    </row>
    <row r="150" spans="4:10" s="245" customFormat="1" x14ac:dyDescent="0.25">
      <c r="D150" s="246"/>
      <c r="E150" s="244"/>
      <c r="G150" s="244"/>
      <c r="H150" s="244"/>
      <c r="I150" s="244"/>
      <c r="J150" s="260"/>
    </row>
    <row r="151" spans="4:10" s="245" customFormat="1" x14ac:dyDescent="0.25">
      <c r="D151" s="246"/>
      <c r="E151" s="244"/>
      <c r="G151" s="244"/>
      <c r="H151" s="244"/>
      <c r="I151" s="244"/>
      <c r="J151" s="260"/>
    </row>
    <row r="152" spans="4:10" s="245" customFormat="1" x14ac:dyDescent="0.25">
      <c r="D152" s="246"/>
      <c r="E152" s="244"/>
      <c r="G152" s="244"/>
      <c r="H152" s="244"/>
      <c r="I152" s="244"/>
      <c r="J152" s="260"/>
    </row>
    <row r="153" spans="4:10" s="245" customFormat="1" x14ac:dyDescent="0.25">
      <c r="D153" s="246"/>
      <c r="E153" s="244"/>
      <c r="G153" s="244"/>
      <c r="H153" s="244"/>
      <c r="I153" s="244"/>
      <c r="J153" s="260"/>
    </row>
    <row r="154" spans="4:10" s="245" customFormat="1" x14ac:dyDescent="0.25">
      <c r="D154" s="246"/>
      <c r="E154" s="244"/>
      <c r="G154" s="244"/>
      <c r="H154" s="244"/>
      <c r="I154" s="244"/>
      <c r="J154" s="260"/>
    </row>
    <row r="155" spans="4:10" s="245" customFormat="1" x14ac:dyDescent="0.25">
      <c r="D155" s="246"/>
      <c r="E155" s="244"/>
      <c r="G155" s="244"/>
      <c r="H155" s="244"/>
      <c r="I155" s="244"/>
      <c r="J155" s="260"/>
    </row>
    <row r="156" spans="4:10" s="245" customFormat="1" x14ac:dyDescent="0.25">
      <c r="D156" s="246"/>
      <c r="E156" s="244"/>
      <c r="G156" s="244"/>
      <c r="H156" s="244"/>
      <c r="I156" s="244"/>
      <c r="J156" s="260"/>
    </row>
    <row r="157" spans="4:10" s="245" customFormat="1" x14ac:dyDescent="0.25">
      <c r="D157" s="246"/>
      <c r="E157" s="244"/>
      <c r="G157" s="244"/>
      <c r="H157" s="244"/>
      <c r="I157" s="244"/>
      <c r="J157" s="260"/>
    </row>
    <row r="158" spans="4:10" s="245" customFormat="1" x14ac:dyDescent="0.25">
      <c r="D158" s="246"/>
      <c r="E158" s="244"/>
      <c r="G158" s="244"/>
      <c r="H158" s="244"/>
      <c r="I158" s="244"/>
      <c r="J158" s="260"/>
    </row>
    <row r="159" spans="4:10" s="245" customFormat="1" x14ac:dyDescent="0.25">
      <c r="D159" s="246"/>
      <c r="E159" s="244"/>
      <c r="G159" s="244"/>
      <c r="H159" s="244"/>
      <c r="I159" s="244"/>
      <c r="J159" s="260"/>
    </row>
    <row r="160" spans="4:10" s="245" customFormat="1" x14ac:dyDescent="0.25">
      <c r="D160" s="246"/>
      <c r="E160" s="244"/>
      <c r="G160" s="244"/>
      <c r="H160" s="244"/>
      <c r="I160" s="244"/>
      <c r="J160" s="260"/>
    </row>
    <row r="161" spans="4:10" s="245" customFormat="1" x14ac:dyDescent="0.25">
      <c r="D161" s="246"/>
      <c r="E161" s="244"/>
      <c r="G161" s="244"/>
      <c r="H161" s="244"/>
      <c r="I161" s="244"/>
      <c r="J161" s="260"/>
    </row>
    <row r="162" spans="4:10" s="245" customFormat="1" x14ac:dyDescent="0.25">
      <c r="D162" s="246"/>
      <c r="E162" s="244"/>
      <c r="G162" s="244"/>
      <c r="H162" s="244"/>
      <c r="I162" s="244"/>
      <c r="J162" s="260"/>
    </row>
    <row r="163" spans="4:10" s="245" customFormat="1" x14ac:dyDescent="0.25">
      <c r="D163" s="246"/>
      <c r="E163" s="244"/>
      <c r="G163" s="244"/>
      <c r="H163" s="244"/>
      <c r="I163" s="244"/>
      <c r="J163" s="260"/>
    </row>
    <row r="164" spans="4:10" s="245" customFormat="1" x14ac:dyDescent="0.25">
      <c r="D164" s="246"/>
      <c r="E164" s="244"/>
      <c r="G164" s="244"/>
      <c r="H164" s="244"/>
      <c r="I164" s="244"/>
      <c r="J164" s="260"/>
    </row>
    <row r="165" spans="4:10" s="245" customFormat="1" x14ac:dyDescent="0.25">
      <c r="D165" s="246"/>
      <c r="E165" s="244"/>
      <c r="G165" s="244"/>
      <c r="H165" s="244"/>
      <c r="I165" s="244"/>
      <c r="J165" s="260"/>
    </row>
    <row r="166" spans="4:10" s="245" customFormat="1" x14ac:dyDescent="0.25">
      <c r="D166" s="246"/>
      <c r="E166" s="244"/>
      <c r="G166" s="244"/>
      <c r="H166" s="244"/>
      <c r="I166" s="244"/>
      <c r="J166" s="260"/>
    </row>
    <row r="167" spans="4:10" s="245" customFormat="1" x14ac:dyDescent="0.25">
      <c r="D167" s="246"/>
      <c r="E167" s="244"/>
      <c r="G167" s="244"/>
      <c r="H167" s="244"/>
      <c r="I167" s="244"/>
      <c r="J167" s="260"/>
    </row>
    <row r="168" spans="4:10" s="245" customFormat="1" x14ac:dyDescent="0.25">
      <c r="D168" s="246"/>
      <c r="E168" s="244"/>
      <c r="G168" s="244"/>
      <c r="H168" s="244"/>
      <c r="I168" s="244"/>
      <c r="J168" s="260"/>
    </row>
    <row r="169" spans="4:10" s="245" customFormat="1" x14ac:dyDescent="0.25">
      <c r="D169" s="246"/>
      <c r="E169" s="244"/>
      <c r="G169" s="244"/>
      <c r="H169" s="244"/>
      <c r="I169" s="244"/>
      <c r="J169" s="260"/>
    </row>
    <row r="170" spans="4:10" s="245" customFormat="1" x14ac:dyDescent="0.25">
      <c r="D170" s="246"/>
      <c r="E170" s="244"/>
      <c r="G170" s="244"/>
      <c r="H170" s="244"/>
      <c r="I170" s="244"/>
      <c r="J170" s="260"/>
    </row>
    <row r="171" spans="4:10" s="245" customFormat="1" x14ac:dyDescent="0.25">
      <c r="D171" s="246"/>
      <c r="E171" s="244"/>
      <c r="G171" s="244"/>
      <c r="H171" s="244"/>
      <c r="I171" s="244"/>
      <c r="J171" s="260"/>
    </row>
    <row r="172" spans="4:10" s="245" customFormat="1" x14ac:dyDescent="0.25">
      <c r="D172" s="246"/>
      <c r="E172" s="244"/>
      <c r="G172" s="244"/>
      <c r="H172" s="244"/>
      <c r="I172" s="244"/>
      <c r="J172" s="260"/>
    </row>
    <row r="173" spans="4:10" s="245" customFormat="1" x14ac:dyDescent="0.25">
      <c r="D173" s="246"/>
      <c r="E173" s="244"/>
      <c r="G173" s="244"/>
      <c r="H173" s="244"/>
      <c r="I173" s="244"/>
      <c r="J173" s="260"/>
    </row>
    <row r="174" spans="4:10" s="245" customFormat="1" x14ac:dyDescent="0.25">
      <c r="D174" s="246"/>
      <c r="E174" s="244"/>
      <c r="G174" s="244"/>
      <c r="H174" s="244"/>
      <c r="I174" s="244"/>
      <c r="J174" s="260"/>
    </row>
    <row r="175" spans="4:10" s="245" customFormat="1" x14ac:dyDescent="0.25">
      <c r="D175" s="246"/>
      <c r="E175" s="244"/>
      <c r="G175" s="244"/>
      <c r="H175" s="244"/>
      <c r="I175" s="244"/>
      <c r="J175" s="260"/>
    </row>
    <row r="176" spans="4:10" s="245" customFormat="1" x14ac:dyDescent="0.25">
      <c r="D176" s="246"/>
      <c r="E176" s="244"/>
      <c r="G176" s="244"/>
      <c r="H176" s="244"/>
      <c r="I176" s="244"/>
      <c r="J176" s="260"/>
    </row>
    <row r="177" spans="4:10" s="245" customFormat="1" x14ac:dyDescent="0.25">
      <c r="D177" s="246"/>
      <c r="E177" s="244"/>
      <c r="G177" s="244"/>
      <c r="H177" s="244"/>
      <c r="I177" s="244"/>
      <c r="J177" s="260"/>
    </row>
    <row r="178" spans="4:10" s="245" customFormat="1" x14ac:dyDescent="0.25">
      <c r="D178" s="246"/>
      <c r="E178" s="244"/>
      <c r="G178" s="244"/>
      <c r="H178" s="244"/>
      <c r="I178" s="244"/>
      <c r="J178" s="260"/>
    </row>
    <row r="179" spans="4:10" s="245" customFormat="1" x14ac:dyDescent="0.25">
      <c r="D179" s="246"/>
      <c r="E179" s="244"/>
      <c r="G179" s="244"/>
      <c r="H179" s="244"/>
      <c r="I179" s="244"/>
      <c r="J179" s="260"/>
    </row>
    <row r="180" spans="4:10" s="245" customFormat="1" x14ac:dyDescent="0.25">
      <c r="D180" s="246"/>
      <c r="E180" s="244"/>
      <c r="G180" s="244"/>
      <c r="H180" s="244"/>
      <c r="I180" s="244"/>
      <c r="J180" s="260"/>
    </row>
    <row r="181" spans="4:10" s="245" customFormat="1" x14ac:dyDescent="0.25">
      <c r="D181" s="246"/>
      <c r="E181" s="244"/>
      <c r="G181" s="244"/>
      <c r="H181" s="244"/>
      <c r="I181" s="244"/>
      <c r="J181" s="260"/>
    </row>
    <row r="182" spans="4:10" s="245" customFormat="1" x14ac:dyDescent="0.25">
      <c r="D182" s="246"/>
      <c r="E182" s="244"/>
      <c r="G182" s="244"/>
      <c r="H182" s="244"/>
      <c r="I182" s="244"/>
      <c r="J182" s="260"/>
    </row>
    <row r="183" spans="4:10" s="245" customFormat="1" x14ac:dyDescent="0.25">
      <c r="D183" s="246"/>
      <c r="E183" s="244"/>
      <c r="G183" s="244"/>
      <c r="H183" s="244"/>
      <c r="I183" s="244"/>
      <c r="J183" s="260"/>
    </row>
    <row r="184" spans="4:10" s="245" customFormat="1" x14ac:dyDescent="0.25">
      <c r="D184" s="246"/>
      <c r="E184" s="244"/>
      <c r="G184" s="244"/>
      <c r="H184" s="244"/>
      <c r="I184" s="244"/>
      <c r="J184" s="260"/>
    </row>
    <row r="185" spans="4:10" s="245" customFormat="1" x14ac:dyDescent="0.25">
      <c r="D185" s="246"/>
      <c r="E185" s="244"/>
      <c r="G185" s="244"/>
      <c r="H185" s="244"/>
      <c r="I185" s="244"/>
      <c r="J185" s="260"/>
    </row>
    <row r="186" spans="4:10" s="245" customFormat="1" x14ac:dyDescent="0.25">
      <c r="D186" s="246"/>
      <c r="E186" s="244"/>
      <c r="G186" s="244"/>
      <c r="H186" s="244"/>
      <c r="I186" s="244"/>
      <c r="J186" s="260"/>
    </row>
    <row r="187" spans="4:10" s="245" customFormat="1" x14ac:dyDescent="0.25">
      <c r="D187" s="246"/>
      <c r="E187" s="244"/>
      <c r="G187" s="244"/>
      <c r="H187" s="244"/>
      <c r="I187" s="244"/>
      <c r="J187" s="260"/>
    </row>
    <row r="188" spans="4:10" s="245" customFormat="1" x14ac:dyDescent="0.25">
      <c r="D188" s="246"/>
      <c r="E188" s="244"/>
      <c r="G188" s="244"/>
      <c r="H188" s="244"/>
      <c r="I188" s="244"/>
      <c r="J188" s="260"/>
    </row>
    <row r="189" spans="4:10" s="245" customFormat="1" x14ac:dyDescent="0.25">
      <c r="D189" s="246"/>
      <c r="E189" s="244"/>
      <c r="G189" s="244"/>
      <c r="H189" s="244"/>
      <c r="I189" s="244"/>
      <c r="J189" s="260"/>
    </row>
    <row r="190" spans="4:10" s="245" customFormat="1" x14ac:dyDescent="0.25">
      <c r="D190" s="246"/>
      <c r="E190" s="244"/>
      <c r="G190" s="244"/>
      <c r="H190" s="244"/>
      <c r="I190" s="244"/>
      <c r="J190" s="260"/>
    </row>
    <row r="191" spans="4:10" s="245" customFormat="1" x14ac:dyDescent="0.25">
      <c r="D191" s="246"/>
      <c r="E191" s="244"/>
      <c r="G191" s="244"/>
      <c r="H191" s="244"/>
      <c r="I191" s="244"/>
      <c r="J191" s="260"/>
    </row>
    <row r="192" spans="4:10" s="245" customFormat="1" x14ac:dyDescent="0.25">
      <c r="D192" s="246"/>
      <c r="E192" s="244"/>
      <c r="G192" s="244"/>
      <c r="H192" s="244"/>
      <c r="I192" s="244"/>
      <c r="J192" s="260"/>
    </row>
    <row r="193" spans="4:10" s="245" customFormat="1" x14ac:dyDescent="0.25">
      <c r="D193" s="246"/>
      <c r="E193" s="244"/>
      <c r="G193" s="244"/>
      <c r="H193" s="244"/>
      <c r="I193" s="244"/>
      <c r="J193" s="260"/>
    </row>
    <row r="194" spans="4:10" s="245" customFormat="1" x14ac:dyDescent="0.25">
      <c r="D194" s="246"/>
      <c r="E194" s="244"/>
      <c r="G194" s="244"/>
      <c r="H194" s="244"/>
      <c r="I194" s="244"/>
      <c r="J194" s="260"/>
    </row>
    <row r="195" spans="4:10" s="245" customFormat="1" x14ac:dyDescent="0.25">
      <c r="D195" s="246"/>
      <c r="E195" s="244"/>
      <c r="G195" s="244"/>
      <c r="H195" s="244"/>
      <c r="I195" s="244"/>
      <c r="J195" s="260"/>
    </row>
    <row r="196" spans="4:10" s="245" customFormat="1" x14ac:dyDescent="0.25">
      <c r="D196" s="246"/>
      <c r="E196" s="244"/>
      <c r="G196" s="244"/>
      <c r="H196" s="244"/>
      <c r="I196" s="244"/>
      <c r="J196" s="260"/>
    </row>
    <row r="197" spans="4:10" s="245" customFormat="1" x14ac:dyDescent="0.25">
      <c r="D197" s="246"/>
      <c r="E197" s="244"/>
      <c r="G197" s="244"/>
      <c r="H197" s="244"/>
      <c r="I197" s="244"/>
      <c r="J197" s="260"/>
    </row>
    <row r="198" spans="4:10" s="245" customFormat="1" x14ac:dyDescent="0.25">
      <c r="D198" s="246"/>
      <c r="E198" s="244"/>
      <c r="G198" s="244"/>
      <c r="H198" s="244"/>
      <c r="I198" s="244"/>
      <c r="J198" s="260"/>
    </row>
    <row r="199" spans="4:10" s="245" customFormat="1" x14ac:dyDescent="0.25">
      <c r="D199" s="246"/>
      <c r="E199" s="244"/>
      <c r="G199" s="244"/>
      <c r="H199" s="244"/>
      <c r="I199" s="244"/>
      <c r="J199" s="260"/>
    </row>
    <row r="200" spans="4:10" s="245" customFormat="1" x14ac:dyDescent="0.25">
      <c r="D200" s="246"/>
      <c r="E200" s="244"/>
      <c r="G200" s="244"/>
      <c r="H200" s="244"/>
      <c r="I200" s="244"/>
      <c r="J200" s="260"/>
    </row>
    <row r="201" spans="4:10" s="245" customFormat="1" x14ac:dyDescent="0.25">
      <c r="D201" s="246"/>
      <c r="E201" s="244"/>
      <c r="G201" s="244"/>
      <c r="H201" s="244"/>
      <c r="I201" s="244"/>
      <c r="J201" s="260"/>
    </row>
    <row r="202" spans="4:10" s="245" customFormat="1" x14ac:dyDescent="0.25">
      <c r="D202" s="246"/>
      <c r="E202" s="244"/>
      <c r="G202" s="244"/>
      <c r="H202" s="244"/>
      <c r="I202" s="244"/>
      <c r="J202" s="260"/>
    </row>
    <row r="203" spans="4:10" s="245" customFormat="1" x14ac:dyDescent="0.25">
      <c r="D203" s="246"/>
      <c r="E203" s="244"/>
      <c r="G203" s="244"/>
      <c r="H203" s="244"/>
      <c r="I203" s="244"/>
      <c r="J203" s="260"/>
    </row>
    <row r="204" spans="4:10" s="245" customFormat="1" x14ac:dyDescent="0.25">
      <c r="D204" s="246"/>
      <c r="E204" s="244"/>
      <c r="G204" s="244"/>
      <c r="H204" s="244"/>
      <c r="I204" s="244"/>
      <c r="J204" s="260"/>
    </row>
    <row r="205" spans="4:10" s="245" customFormat="1" x14ac:dyDescent="0.25">
      <c r="D205" s="246"/>
      <c r="E205" s="244"/>
      <c r="G205" s="244"/>
      <c r="H205" s="244"/>
      <c r="I205" s="244"/>
      <c r="J205" s="260"/>
    </row>
    <row r="206" spans="4:10" s="245" customFormat="1" x14ac:dyDescent="0.25">
      <c r="D206" s="246"/>
      <c r="E206" s="244"/>
      <c r="G206" s="244"/>
      <c r="H206" s="244"/>
      <c r="I206" s="244"/>
      <c r="J206" s="260"/>
    </row>
    <row r="207" spans="4:10" s="245" customFormat="1" x14ac:dyDescent="0.25">
      <c r="D207" s="246"/>
      <c r="E207" s="244"/>
      <c r="G207" s="244"/>
      <c r="H207" s="244"/>
      <c r="I207" s="244"/>
      <c r="J207" s="260"/>
    </row>
    <row r="208" spans="4:10" s="245" customFormat="1" x14ac:dyDescent="0.25">
      <c r="D208" s="246"/>
      <c r="E208" s="244"/>
      <c r="G208" s="244"/>
      <c r="H208" s="244"/>
      <c r="I208" s="244"/>
      <c r="J208" s="260"/>
    </row>
    <row r="209" spans="4:10" s="245" customFormat="1" x14ac:dyDescent="0.25">
      <c r="D209" s="246"/>
      <c r="E209" s="244"/>
      <c r="G209" s="244"/>
      <c r="H209" s="244"/>
      <c r="I209" s="244"/>
      <c r="J209" s="260"/>
    </row>
    <row r="210" spans="4:10" s="245" customFormat="1" x14ac:dyDescent="0.25">
      <c r="D210" s="246"/>
      <c r="E210" s="244"/>
      <c r="G210" s="244"/>
      <c r="H210" s="244"/>
      <c r="I210" s="244"/>
      <c r="J210" s="260"/>
    </row>
    <row r="211" spans="4:10" s="245" customFormat="1" x14ac:dyDescent="0.25">
      <c r="D211" s="246"/>
      <c r="E211" s="244"/>
      <c r="G211" s="244"/>
      <c r="H211" s="244"/>
      <c r="I211" s="244"/>
      <c r="J211" s="260"/>
    </row>
    <row r="212" spans="4:10" s="245" customFormat="1" x14ac:dyDescent="0.25">
      <c r="D212" s="246"/>
      <c r="E212" s="244"/>
      <c r="G212" s="244"/>
      <c r="H212" s="244"/>
      <c r="I212" s="244"/>
      <c r="J212" s="260"/>
    </row>
    <row r="213" spans="4:10" s="245" customFormat="1" x14ac:dyDescent="0.25">
      <c r="D213" s="246"/>
      <c r="E213" s="244"/>
      <c r="G213" s="244"/>
      <c r="H213" s="244"/>
      <c r="I213" s="244"/>
      <c r="J213" s="260"/>
    </row>
    <row r="214" spans="4:10" s="245" customFormat="1" x14ac:dyDescent="0.25">
      <c r="D214" s="246"/>
      <c r="E214" s="244"/>
      <c r="G214" s="244"/>
      <c r="H214" s="244"/>
      <c r="I214" s="244"/>
      <c r="J214" s="260"/>
    </row>
    <row r="215" spans="4:10" s="245" customFormat="1" x14ac:dyDescent="0.25">
      <c r="D215" s="246"/>
      <c r="E215" s="244"/>
      <c r="G215" s="244"/>
      <c r="H215" s="244"/>
      <c r="I215" s="244"/>
      <c r="J215" s="260"/>
    </row>
    <row r="216" spans="4:10" s="245" customFormat="1" x14ac:dyDescent="0.25">
      <c r="D216" s="246"/>
      <c r="E216" s="244"/>
      <c r="G216" s="244"/>
      <c r="H216" s="244"/>
      <c r="I216" s="244"/>
      <c r="J216" s="260"/>
    </row>
    <row r="217" spans="4:10" s="245" customFormat="1" x14ac:dyDescent="0.25">
      <c r="D217" s="246"/>
      <c r="E217" s="244"/>
      <c r="G217" s="244"/>
      <c r="H217" s="244"/>
      <c r="I217" s="244"/>
      <c r="J217" s="260"/>
    </row>
    <row r="218" spans="4:10" s="245" customFormat="1" x14ac:dyDescent="0.25">
      <c r="D218" s="246"/>
      <c r="E218" s="244"/>
      <c r="G218" s="244"/>
      <c r="H218" s="244"/>
      <c r="I218" s="244"/>
      <c r="J218" s="260"/>
    </row>
    <row r="219" spans="4:10" s="245" customFormat="1" x14ac:dyDescent="0.25">
      <c r="D219" s="246"/>
      <c r="E219" s="244"/>
      <c r="G219" s="244"/>
      <c r="H219" s="244"/>
      <c r="I219" s="244"/>
      <c r="J219" s="260"/>
    </row>
    <row r="220" spans="4:10" s="245" customFormat="1" x14ac:dyDescent="0.25">
      <c r="D220" s="246"/>
      <c r="E220" s="244"/>
      <c r="G220" s="244"/>
      <c r="H220" s="244"/>
      <c r="I220" s="244"/>
      <c r="J220" s="260"/>
    </row>
    <row r="221" spans="4:10" s="245" customFormat="1" x14ac:dyDescent="0.25">
      <c r="D221" s="246"/>
      <c r="E221" s="244"/>
      <c r="G221" s="244"/>
      <c r="H221" s="244"/>
      <c r="I221" s="244"/>
      <c r="J221" s="260"/>
    </row>
    <row r="222" spans="4:10" s="245" customFormat="1" x14ac:dyDescent="0.25">
      <c r="D222" s="246"/>
      <c r="E222" s="244"/>
      <c r="G222" s="244"/>
      <c r="H222" s="244"/>
      <c r="I222" s="244"/>
      <c r="J222" s="260"/>
    </row>
    <row r="223" spans="4:10" s="245" customFormat="1" x14ac:dyDescent="0.25">
      <c r="D223" s="246"/>
      <c r="E223" s="244"/>
      <c r="G223" s="244"/>
      <c r="H223" s="244"/>
      <c r="I223" s="244"/>
      <c r="J223" s="260"/>
    </row>
    <row r="224" spans="4:10" s="245" customFormat="1" x14ac:dyDescent="0.25">
      <c r="D224" s="246"/>
      <c r="E224" s="244"/>
      <c r="G224" s="244"/>
      <c r="H224" s="244"/>
      <c r="I224" s="244"/>
      <c r="J224" s="260"/>
    </row>
    <row r="225" spans="4:10" s="245" customFormat="1" x14ac:dyDescent="0.25">
      <c r="D225" s="246"/>
      <c r="E225" s="244"/>
      <c r="G225" s="244"/>
      <c r="H225" s="244"/>
      <c r="I225" s="244"/>
      <c r="J225" s="260"/>
    </row>
    <row r="226" spans="4:10" s="245" customFormat="1" x14ac:dyDescent="0.25">
      <c r="D226" s="246"/>
      <c r="E226" s="244"/>
      <c r="G226" s="244"/>
      <c r="H226" s="244"/>
      <c r="I226" s="244"/>
      <c r="J226" s="260"/>
    </row>
    <row r="227" spans="4:10" s="245" customFormat="1" x14ac:dyDescent="0.25">
      <c r="D227" s="246"/>
      <c r="E227" s="244"/>
      <c r="G227" s="244"/>
      <c r="H227" s="244"/>
      <c r="I227" s="244"/>
      <c r="J227" s="260"/>
    </row>
    <row r="228" spans="4:10" s="245" customFormat="1" x14ac:dyDescent="0.25">
      <c r="D228" s="246"/>
      <c r="E228" s="244"/>
      <c r="G228" s="244"/>
      <c r="H228" s="244"/>
      <c r="I228" s="244"/>
      <c r="J228" s="260"/>
    </row>
    <row r="229" spans="4:10" s="245" customFormat="1" x14ac:dyDescent="0.25">
      <c r="D229" s="246"/>
      <c r="E229" s="244"/>
      <c r="G229" s="244"/>
      <c r="H229" s="244"/>
      <c r="I229" s="244"/>
      <c r="J229" s="260"/>
    </row>
    <row r="230" spans="4:10" s="245" customFormat="1" x14ac:dyDescent="0.25">
      <c r="D230" s="246"/>
      <c r="E230" s="244"/>
      <c r="G230" s="244"/>
      <c r="H230" s="244"/>
      <c r="I230" s="244"/>
      <c r="J230" s="260"/>
    </row>
    <row r="231" spans="4:10" s="245" customFormat="1" x14ac:dyDescent="0.25">
      <c r="D231" s="246"/>
      <c r="E231" s="244"/>
      <c r="G231" s="244"/>
      <c r="H231" s="244"/>
      <c r="I231" s="244"/>
      <c r="J231" s="260"/>
    </row>
    <row r="232" spans="4:10" s="245" customFormat="1" x14ac:dyDescent="0.25">
      <c r="D232" s="246"/>
      <c r="E232" s="244"/>
      <c r="G232" s="244"/>
      <c r="H232" s="244"/>
      <c r="I232" s="244"/>
      <c r="J232" s="260"/>
    </row>
    <row r="233" spans="4:10" s="245" customFormat="1" x14ac:dyDescent="0.25">
      <c r="D233" s="246"/>
      <c r="E233" s="244"/>
      <c r="G233" s="244"/>
      <c r="H233" s="244"/>
      <c r="I233" s="244"/>
      <c r="J233" s="260"/>
    </row>
    <row r="234" spans="4:10" s="245" customFormat="1" x14ac:dyDescent="0.25">
      <c r="D234" s="246"/>
      <c r="E234" s="244"/>
      <c r="G234" s="244"/>
      <c r="H234" s="244"/>
      <c r="I234" s="244"/>
      <c r="J234" s="260"/>
    </row>
    <row r="235" spans="4:10" s="245" customFormat="1" x14ac:dyDescent="0.25">
      <c r="D235" s="246"/>
      <c r="E235" s="244"/>
      <c r="G235" s="244"/>
      <c r="H235" s="244"/>
      <c r="I235" s="244"/>
      <c r="J235" s="260"/>
    </row>
    <row r="236" spans="4:10" s="245" customFormat="1" x14ac:dyDescent="0.25">
      <c r="D236" s="246"/>
      <c r="E236" s="244"/>
      <c r="G236" s="244"/>
      <c r="H236" s="244"/>
      <c r="I236" s="244"/>
      <c r="J236" s="260"/>
    </row>
    <row r="237" spans="4:10" s="245" customFormat="1" x14ac:dyDescent="0.25">
      <c r="D237" s="246"/>
      <c r="E237" s="244"/>
      <c r="G237" s="244"/>
      <c r="H237" s="244"/>
      <c r="I237" s="244"/>
      <c r="J237" s="260"/>
    </row>
    <row r="238" spans="4:10" s="245" customFormat="1" x14ac:dyDescent="0.25">
      <c r="D238" s="246"/>
      <c r="E238" s="244"/>
      <c r="G238" s="244"/>
      <c r="H238" s="244"/>
      <c r="I238" s="244"/>
      <c r="J238" s="260"/>
    </row>
    <row r="239" spans="4:10" s="245" customFormat="1" x14ac:dyDescent="0.25">
      <c r="D239" s="246"/>
      <c r="E239" s="244"/>
      <c r="G239" s="244"/>
      <c r="H239" s="244"/>
      <c r="I239" s="244"/>
      <c r="J239" s="260"/>
    </row>
    <row r="240" spans="4:10" s="245" customFormat="1" x14ac:dyDescent="0.25">
      <c r="D240" s="246"/>
      <c r="E240" s="244"/>
      <c r="G240" s="244"/>
      <c r="H240" s="244"/>
      <c r="I240" s="244"/>
      <c r="J240" s="260"/>
    </row>
    <row r="241" spans="4:10" s="245" customFormat="1" x14ac:dyDescent="0.25">
      <c r="D241" s="246"/>
      <c r="E241" s="244"/>
      <c r="G241" s="244"/>
      <c r="H241" s="244"/>
      <c r="I241" s="244"/>
      <c r="J241" s="260"/>
    </row>
    <row r="242" spans="4:10" s="245" customFormat="1" x14ac:dyDescent="0.25">
      <c r="D242" s="246"/>
      <c r="E242" s="244"/>
      <c r="G242" s="244"/>
      <c r="H242" s="244"/>
      <c r="I242" s="244"/>
      <c r="J242" s="260"/>
    </row>
    <row r="243" spans="4:10" s="245" customFormat="1" x14ac:dyDescent="0.25">
      <c r="D243" s="246"/>
      <c r="E243" s="244"/>
      <c r="G243" s="244"/>
      <c r="H243" s="244"/>
      <c r="I243" s="244"/>
      <c r="J243" s="260"/>
    </row>
    <row r="244" spans="4:10" s="245" customFormat="1" x14ac:dyDescent="0.25">
      <c r="D244" s="246"/>
      <c r="E244" s="244"/>
      <c r="G244" s="244"/>
      <c r="H244" s="244"/>
      <c r="I244" s="244"/>
      <c r="J244" s="260"/>
    </row>
    <row r="245" spans="4:10" s="245" customFormat="1" x14ac:dyDescent="0.25">
      <c r="D245" s="246"/>
      <c r="E245" s="244"/>
      <c r="G245" s="244"/>
      <c r="H245" s="244"/>
      <c r="I245" s="244"/>
      <c r="J245" s="260"/>
    </row>
    <row r="246" spans="4:10" s="245" customFormat="1" x14ac:dyDescent="0.25">
      <c r="D246" s="246"/>
      <c r="E246" s="244"/>
      <c r="G246" s="244"/>
      <c r="H246" s="244"/>
      <c r="I246" s="244"/>
      <c r="J246" s="260"/>
    </row>
    <row r="247" spans="4:10" s="245" customFormat="1" x14ac:dyDescent="0.25">
      <c r="D247" s="246"/>
      <c r="E247" s="244"/>
      <c r="G247" s="244"/>
      <c r="H247" s="244"/>
      <c r="I247" s="244"/>
      <c r="J247" s="260"/>
    </row>
    <row r="248" spans="4:10" s="245" customFormat="1" x14ac:dyDescent="0.25">
      <c r="D248" s="246"/>
      <c r="E248" s="244"/>
      <c r="G248" s="244"/>
      <c r="H248" s="244"/>
      <c r="I248" s="244"/>
      <c r="J248" s="260"/>
    </row>
    <row r="249" spans="4:10" s="245" customFormat="1" x14ac:dyDescent="0.25">
      <c r="D249" s="246"/>
      <c r="E249" s="244"/>
      <c r="G249" s="244"/>
      <c r="H249" s="244"/>
      <c r="I249" s="244"/>
      <c r="J249" s="260"/>
    </row>
    <row r="250" spans="4:10" s="245" customFormat="1" x14ac:dyDescent="0.25">
      <c r="D250" s="246"/>
      <c r="E250" s="244"/>
      <c r="G250" s="244"/>
      <c r="H250" s="244"/>
      <c r="I250" s="244"/>
      <c r="J250" s="260"/>
    </row>
    <row r="251" spans="4:10" s="245" customFormat="1" x14ac:dyDescent="0.25">
      <c r="D251" s="246"/>
      <c r="E251" s="244"/>
      <c r="G251" s="244"/>
      <c r="H251" s="244"/>
      <c r="I251" s="244"/>
      <c r="J251" s="260"/>
    </row>
    <row r="252" spans="4:10" s="245" customFormat="1" x14ac:dyDescent="0.25">
      <c r="D252" s="246"/>
      <c r="E252" s="244"/>
      <c r="G252" s="244"/>
      <c r="H252" s="244"/>
      <c r="I252" s="244"/>
      <c r="J252" s="260"/>
    </row>
    <row r="253" spans="4:10" s="245" customFormat="1" x14ac:dyDescent="0.25">
      <c r="D253" s="246"/>
      <c r="E253" s="244"/>
      <c r="G253" s="244"/>
      <c r="H253" s="244"/>
      <c r="I253" s="244"/>
      <c r="J253" s="260"/>
    </row>
    <row r="254" spans="4:10" s="245" customFormat="1" x14ac:dyDescent="0.25">
      <c r="D254" s="246"/>
      <c r="E254" s="244"/>
      <c r="G254" s="244"/>
      <c r="H254" s="244"/>
      <c r="I254" s="244"/>
      <c r="J254" s="260"/>
    </row>
    <row r="255" spans="4:10" s="245" customFormat="1" x14ac:dyDescent="0.25">
      <c r="D255" s="246"/>
      <c r="E255" s="244"/>
      <c r="G255" s="244"/>
      <c r="H255" s="244"/>
      <c r="I255" s="244"/>
      <c r="J255" s="260"/>
    </row>
    <row r="256" spans="4:10" s="245" customFormat="1" x14ac:dyDescent="0.25">
      <c r="D256" s="246"/>
      <c r="E256" s="244"/>
      <c r="G256" s="244"/>
      <c r="H256" s="244"/>
      <c r="I256" s="244"/>
      <c r="J256" s="260"/>
    </row>
    <row r="257" spans="4:10" s="245" customFormat="1" x14ac:dyDescent="0.25">
      <c r="D257" s="246"/>
      <c r="E257" s="244"/>
      <c r="G257" s="244"/>
      <c r="H257" s="244"/>
      <c r="I257" s="244"/>
      <c r="J257" s="260"/>
    </row>
    <row r="258" spans="4:10" s="245" customFormat="1" x14ac:dyDescent="0.25">
      <c r="D258" s="246"/>
      <c r="E258" s="244"/>
      <c r="G258" s="244"/>
      <c r="H258" s="244"/>
      <c r="I258" s="244"/>
      <c r="J258" s="260"/>
    </row>
    <row r="259" spans="4:10" s="245" customFormat="1" x14ac:dyDescent="0.25">
      <c r="D259" s="246"/>
      <c r="E259" s="244"/>
      <c r="G259" s="244"/>
      <c r="H259" s="244"/>
      <c r="I259" s="244"/>
      <c r="J259" s="260"/>
    </row>
    <row r="260" spans="4:10" s="245" customFormat="1" x14ac:dyDescent="0.25">
      <c r="D260" s="246"/>
      <c r="E260" s="244"/>
      <c r="G260" s="244"/>
      <c r="H260" s="244"/>
      <c r="I260" s="244"/>
      <c r="J260" s="260"/>
    </row>
    <row r="261" spans="4:10" s="245" customFormat="1" x14ac:dyDescent="0.25">
      <c r="D261" s="246"/>
      <c r="E261" s="244"/>
      <c r="G261" s="244"/>
      <c r="H261" s="244"/>
      <c r="I261" s="244"/>
      <c r="J261" s="260"/>
    </row>
    <row r="262" spans="4:10" s="245" customFormat="1" x14ac:dyDescent="0.25">
      <c r="D262" s="246"/>
      <c r="E262" s="244"/>
      <c r="G262" s="244"/>
      <c r="H262" s="244"/>
      <c r="I262" s="244"/>
      <c r="J262" s="260"/>
    </row>
    <row r="263" spans="4:10" s="245" customFormat="1" x14ac:dyDescent="0.25">
      <c r="D263" s="246"/>
      <c r="E263" s="244"/>
      <c r="G263" s="244"/>
      <c r="H263" s="244"/>
      <c r="I263" s="244"/>
      <c r="J263" s="260"/>
    </row>
    <row r="264" spans="4:10" s="245" customFormat="1" x14ac:dyDescent="0.25">
      <c r="D264" s="246"/>
      <c r="E264" s="244"/>
      <c r="G264" s="244"/>
      <c r="H264" s="244"/>
      <c r="I264" s="244"/>
      <c r="J264" s="260"/>
    </row>
    <row r="265" spans="4:10" s="245" customFormat="1" x14ac:dyDescent="0.25">
      <c r="D265" s="246"/>
      <c r="E265" s="244"/>
      <c r="G265" s="244"/>
      <c r="H265" s="244"/>
      <c r="I265" s="244"/>
      <c r="J265" s="260"/>
    </row>
    <row r="266" spans="4:10" s="245" customFormat="1" x14ac:dyDescent="0.25">
      <c r="D266" s="246"/>
      <c r="E266" s="244"/>
      <c r="G266" s="244"/>
      <c r="H266" s="244"/>
      <c r="I266" s="244"/>
      <c r="J266" s="260"/>
    </row>
    <row r="267" spans="4:10" s="245" customFormat="1" x14ac:dyDescent="0.25">
      <c r="D267" s="246"/>
      <c r="E267" s="244"/>
      <c r="G267" s="244"/>
      <c r="H267" s="244"/>
      <c r="I267" s="244"/>
      <c r="J267" s="260"/>
    </row>
    <row r="268" spans="4:10" s="245" customFormat="1" x14ac:dyDescent="0.25">
      <c r="D268" s="246"/>
      <c r="E268" s="244"/>
      <c r="G268" s="244"/>
      <c r="H268" s="244"/>
      <c r="I268" s="244"/>
      <c r="J268" s="260"/>
    </row>
    <row r="269" spans="4:10" s="245" customFormat="1" x14ac:dyDescent="0.25">
      <c r="D269" s="246"/>
      <c r="E269" s="244"/>
      <c r="G269" s="244"/>
      <c r="H269" s="244"/>
      <c r="I269" s="244"/>
      <c r="J269" s="260"/>
    </row>
    <row r="270" spans="4:10" s="245" customFormat="1" x14ac:dyDescent="0.25">
      <c r="D270" s="246"/>
      <c r="E270" s="244"/>
      <c r="G270" s="244"/>
      <c r="H270" s="244"/>
      <c r="I270" s="244"/>
      <c r="J270" s="260"/>
    </row>
    <row r="271" spans="4:10" s="245" customFormat="1" x14ac:dyDescent="0.25">
      <c r="D271" s="246"/>
      <c r="E271" s="244"/>
      <c r="G271" s="244"/>
      <c r="H271" s="244"/>
      <c r="I271" s="244"/>
      <c r="J271" s="260"/>
    </row>
    <row r="272" spans="4:10" s="245" customFormat="1" x14ac:dyDescent="0.25">
      <c r="D272" s="246"/>
      <c r="E272" s="244"/>
      <c r="G272" s="244"/>
      <c r="H272" s="244"/>
      <c r="I272" s="244"/>
      <c r="J272" s="260"/>
    </row>
    <row r="273" spans="4:10" s="245" customFormat="1" x14ac:dyDescent="0.25">
      <c r="D273" s="246"/>
      <c r="E273" s="244"/>
      <c r="G273" s="244"/>
      <c r="H273" s="244"/>
      <c r="I273" s="244"/>
      <c r="J273" s="260"/>
    </row>
    <row r="274" spans="4:10" s="245" customFormat="1" x14ac:dyDescent="0.25">
      <c r="D274" s="246"/>
      <c r="E274" s="244"/>
      <c r="G274" s="244"/>
      <c r="H274" s="244"/>
      <c r="I274" s="244"/>
      <c r="J274" s="260"/>
    </row>
    <row r="275" spans="4:10" s="245" customFormat="1" x14ac:dyDescent="0.25">
      <c r="D275" s="246"/>
      <c r="E275" s="244"/>
      <c r="G275" s="244"/>
      <c r="H275" s="244"/>
      <c r="I275" s="244"/>
      <c r="J275" s="260"/>
    </row>
    <row r="276" spans="4:10" s="245" customFormat="1" x14ac:dyDescent="0.25">
      <c r="D276" s="246"/>
      <c r="E276" s="244"/>
      <c r="G276" s="244"/>
      <c r="H276" s="244"/>
      <c r="I276" s="244"/>
      <c r="J276" s="260"/>
    </row>
    <row r="277" spans="4:10" s="245" customFormat="1" x14ac:dyDescent="0.25">
      <c r="D277" s="246"/>
      <c r="E277" s="244"/>
      <c r="G277" s="244"/>
      <c r="H277" s="244"/>
      <c r="I277" s="244"/>
      <c r="J277" s="260"/>
    </row>
    <row r="278" spans="4:10" s="245" customFormat="1" x14ac:dyDescent="0.25">
      <c r="D278" s="246"/>
      <c r="E278" s="244"/>
      <c r="G278" s="244"/>
      <c r="H278" s="244"/>
      <c r="I278" s="244"/>
      <c r="J278" s="260"/>
    </row>
    <row r="279" spans="4:10" s="245" customFormat="1" x14ac:dyDescent="0.25">
      <c r="D279" s="246"/>
      <c r="E279" s="244"/>
      <c r="G279" s="244"/>
      <c r="H279" s="244"/>
      <c r="I279" s="244"/>
      <c r="J279" s="260"/>
    </row>
    <row r="280" spans="4:10" s="245" customFormat="1" x14ac:dyDescent="0.25">
      <c r="D280" s="246"/>
      <c r="E280" s="244"/>
      <c r="G280" s="244"/>
      <c r="H280" s="244"/>
      <c r="I280" s="244"/>
      <c r="J280" s="260"/>
    </row>
    <row r="281" spans="4:10" s="245" customFormat="1" x14ac:dyDescent="0.25">
      <c r="D281" s="246"/>
      <c r="E281" s="244"/>
      <c r="G281" s="244"/>
      <c r="H281" s="244"/>
      <c r="I281" s="244"/>
      <c r="J281" s="260"/>
    </row>
    <row r="282" spans="4:10" s="245" customFormat="1" x14ac:dyDescent="0.25">
      <c r="D282" s="246"/>
      <c r="E282" s="244"/>
      <c r="G282" s="244"/>
      <c r="H282" s="244"/>
      <c r="I282" s="244"/>
      <c r="J282" s="260"/>
    </row>
    <row r="283" spans="4:10" s="245" customFormat="1" x14ac:dyDescent="0.25">
      <c r="D283" s="246"/>
      <c r="E283" s="244"/>
      <c r="G283" s="244"/>
      <c r="H283" s="244"/>
      <c r="I283" s="244"/>
      <c r="J283" s="260"/>
    </row>
    <row r="284" spans="4:10" s="245" customFormat="1" x14ac:dyDescent="0.25">
      <c r="D284" s="246"/>
      <c r="E284" s="244"/>
      <c r="G284" s="244"/>
      <c r="H284" s="244"/>
      <c r="I284" s="244"/>
      <c r="J284" s="260"/>
    </row>
    <row r="285" spans="4:10" s="245" customFormat="1" x14ac:dyDescent="0.25">
      <c r="D285" s="246"/>
      <c r="E285" s="244"/>
      <c r="G285" s="244"/>
      <c r="H285" s="244"/>
      <c r="I285" s="244"/>
      <c r="J285" s="260"/>
    </row>
    <row r="286" spans="4:10" s="245" customFormat="1" x14ac:dyDescent="0.25">
      <c r="D286" s="246"/>
      <c r="E286" s="244"/>
      <c r="G286" s="244"/>
      <c r="H286" s="244"/>
      <c r="I286" s="244"/>
      <c r="J286" s="260"/>
    </row>
    <row r="287" spans="4:10" s="245" customFormat="1" x14ac:dyDescent="0.25">
      <c r="D287" s="246"/>
      <c r="E287" s="244"/>
      <c r="G287" s="244"/>
      <c r="H287" s="244"/>
      <c r="I287" s="244"/>
      <c r="J287" s="260"/>
    </row>
    <row r="288" spans="4:10" s="245" customFormat="1" x14ac:dyDescent="0.25">
      <c r="D288" s="246"/>
      <c r="E288" s="244"/>
      <c r="G288" s="244"/>
      <c r="H288" s="244"/>
      <c r="I288" s="244"/>
      <c r="J288" s="260"/>
    </row>
    <row r="289" spans="4:10" s="245" customFormat="1" x14ac:dyDescent="0.25">
      <c r="D289" s="246"/>
      <c r="E289" s="244"/>
      <c r="G289" s="244"/>
      <c r="H289" s="244"/>
      <c r="I289" s="244"/>
      <c r="J289" s="260"/>
    </row>
    <row r="290" spans="4:10" s="245" customFormat="1" x14ac:dyDescent="0.25">
      <c r="D290" s="246"/>
      <c r="E290" s="244"/>
      <c r="G290" s="244"/>
      <c r="H290" s="244"/>
      <c r="I290" s="244"/>
      <c r="J290" s="260"/>
    </row>
    <row r="291" spans="4:10" s="245" customFormat="1" x14ac:dyDescent="0.25">
      <c r="D291" s="246"/>
      <c r="E291" s="244"/>
      <c r="G291" s="244"/>
      <c r="H291" s="244"/>
      <c r="I291" s="244"/>
      <c r="J291" s="260"/>
    </row>
    <row r="292" spans="4:10" s="245" customFormat="1" x14ac:dyDescent="0.25">
      <c r="D292" s="246"/>
      <c r="E292" s="244"/>
      <c r="G292" s="244"/>
      <c r="H292" s="244"/>
      <c r="I292" s="244"/>
      <c r="J292" s="260"/>
    </row>
    <row r="293" spans="4:10" s="245" customFormat="1" x14ac:dyDescent="0.25">
      <c r="D293" s="246"/>
      <c r="E293" s="244"/>
      <c r="G293" s="244"/>
      <c r="H293" s="244"/>
      <c r="I293" s="244"/>
      <c r="J293" s="260"/>
    </row>
    <row r="294" spans="4:10" s="245" customFormat="1" x14ac:dyDescent="0.25">
      <c r="D294" s="246"/>
      <c r="E294" s="244"/>
      <c r="G294" s="244"/>
      <c r="H294" s="244"/>
      <c r="I294" s="244"/>
      <c r="J294" s="260"/>
    </row>
    <row r="295" spans="4:10" s="245" customFormat="1" x14ac:dyDescent="0.25">
      <c r="D295" s="246"/>
      <c r="E295" s="244"/>
      <c r="G295" s="244"/>
      <c r="H295" s="244"/>
      <c r="I295" s="244"/>
      <c r="J295" s="260"/>
    </row>
    <row r="296" spans="4:10" s="245" customFormat="1" x14ac:dyDescent="0.25">
      <c r="D296" s="246"/>
      <c r="E296" s="244"/>
      <c r="G296" s="244"/>
      <c r="H296" s="244"/>
      <c r="I296" s="244"/>
      <c r="J296" s="260"/>
    </row>
    <row r="297" spans="4:10" s="245" customFormat="1" x14ac:dyDescent="0.25">
      <c r="D297" s="246"/>
      <c r="E297" s="244"/>
      <c r="G297" s="244"/>
      <c r="H297" s="244"/>
      <c r="I297" s="244"/>
      <c r="J297" s="260"/>
    </row>
    <row r="298" spans="4:10" s="245" customFormat="1" x14ac:dyDescent="0.25">
      <c r="D298" s="246"/>
      <c r="E298" s="244"/>
      <c r="G298" s="244"/>
      <c r="H298" s="244"/>
      <c r="I298" s="244"/>
      <c r="J298" s="260"/>
    </row>
    <row r="299" spans="4:10" s="245" customFormat="1" x14ac:dyDescent="0.25">
      <c r="D299" s="246"/>
      <c r="E299" s="244"/>
      <c r="G299" s="244"/>
      <c r="H299" s="244"/>
      <c r="I299" s="244"/>
      <c r="J299" s="260"/>
    </row>
    <row r="300" spans="4:10" s="245" customFormat="1" x14ac:dyDescent="0.25">
      <c r="D300" s="246"/>
      <c r="E300" s="244"/>
      <c r="G300" s="244"/>
      <c r="H300" s="244"/>
      <c r="I300" s="244"/>
      <c r="J300" s="260"/>
    </row>
    <row r="301" spans="4:10" s="245" customFormat="1" x14ac:dyDescent="0.25">
      <c r="D301" s="246"/>
      <c r="E301" s="244"/>
      <c r="G301" s="244"/>
      <c r="H301" s="244"/>
      <c r="I301" s="244"/>
      <c r="J301" s="260"/>
    </row>
    <row r="302" spans="4:10" s="245" customFormat="1" x14ac:dyDescent="0.25">
      <c r="D302" s="246"/>
      <c r="E302" s="244"/>
      <c r="G302" s="244"/>
      <c r="H302" s="244"/>
      <c r="I302" s="244"/>
      <c r="J302" s="260"/>
    </row>
    <row r="303" spans="4:10" s="245" customFormat="1" x14ac:dyDescent="0.25">
      <c r="D303" s="246"/>
      <c r="E303" s="244"/>
      <c r="G303" s="244"/>
      <c r="H303" s="244"/>
      <c r="I303" s="244"/>
      <c r="J303" s="260"/>
    </row>
    <row r="304" spans="4:10" s="245" customFormat="1" x14ac:dyDescent="0.25">
      <c r="D304" s="246"/>
      <c r="E304" s="244"/>
      <c r="G304" s="244"/>
      <c r="H304" s="244"/>
      <c r="I304" s="244"/>
      <c r="J304" s="260"/>
    </row>
    <row r="305" spans="4:10" s="245" customFormat="1" x14ac:dyDescent="0.25">
      <c r="D305" s="246"/>
      <c r="E305" s="244"/>
      <c r="G305" s="244"/>
      <c r="H305" s="244"/>
      <c r="I305" s="244"/>
      <c r="J305" s="260"/>
    </row>
    <row r="306" spans="4:10" s="245" customFormat="1" x14ac:dyDescent="0.25">
      <c r="D306" s="246"/>
      <c r="E306" s="244"/>
      <c r="G306" s="244"/>
      <c r="H306" s="244"/>
      <c r="I306" s="244"/>
      <c r="J306" s="260"/>
    </row>
    <row r="307" spans="4:10" s="245" customFormat="1" x14ac:dyDescent="0.25">
      <c r="D307" s="246"/>
      <c r="E307" s="244"/>
      <c r="G307" s="244"/>
      <c r="H307" s="244"/>
      <c r="I307" s="244"/>
      <c r="J307" s="260"/>
    </row>
    <row r="308" spans="4:10" s="245" customFormat="1" x14ac:dyDescent="0.25">
      <c r="D308" s="246"/>
      <c r="E308" s="244"/>
      <c r="G308" s="244"/>
      <c r="H308" s="244"/>
      <c r="I308" s="244"/>
      <c r="J308" s="260"/>
    </row>
    <row r="309" spans="4:10" s="245" customFormat="1" x14ac:dyDescent="0.25">
      <c r="D309" s="246"/>
      <c r="E309" s="244"/>
      <c r="G309" s="244"/>
      <c r="H309" s="244"/>
      <c r="I309" s="244"/>
      <c r="J309" s="260"/>
    </row>
    <row r="310" spans="4:10" s="245" customFormat="1" x14ac:dyDescent="0.25">
      <c r="D310" s="246"/>
      <c r="E310" s="244"/>
      <c r="G310" s="244"/>
      <c r="H310" s="244"/>
      <c r="I310" s="244"/>
      <c r="J310" s="260"/>
    </row>
    <row r="311" spans="4:10" s="245" customFormat="1" x14ac:dyDescent="0.25">
      <c r="D311" s="246"/>
      <c r="E311" s="244"/>
      <c r="G311" s="244"/>
      <c r="H311" s="244"/>
      <c r="I311" s="244"/>
      <c r="J311" s="260"/>
    </row>
    <row r="312" spans="4:10" s="245" customFormat="1" x14ac:dyDescent="0.25">
      <c r="D312" s="246"/>
      <c r="E312" s="244"/>
      <c r="G312" s="244"/>
      <c r="H312" s="244"/>
      <c r="I312" s="244"/>
      <c r="J312" s="260"/>
    </row>
    <row r="313" spans="4:10" s="245" customFormat="1" x14ac:dyDescent="0.25">
      <c r="D313" s="246"/>
      <c r="E313" s="244"/>
      <c r="G313" s="244"/>
      <c r="H313" s="244"/>
      <c r="I313" s="244"/>
      <c r="J313" s="260"/>
    </row>
    <row r="314" spans="4:10" s="245" customFormat="1" x14ac:dyDescent="0.25">
      <c r="D314" s="246"/>
      <c r="E314" s="244"/>
      <c r="G314" s="244"/>
      <c r="H314" s="244"/>
      <c r="I314" s="244"/>
      <c r="J314" s="260"/>
    </row>
    <row r="315" spans="4:10" s="245" customFormat="1" x14ac:dyDescent="0.25">
      <c r="D315" s="246"/>
      <c r="E315" s="244"/>
      <c r="G315" s="244"/>
      <c r="H315" s="244"/>
      <c r="I315" s="244"/>
      <c r="J315" s="260"/>
    </row>
    <row r="316" spans="4:10" s="245" customFormat="1" x14ac:dyDescent="0.25">
      <c r="D316" s="246"/>
      <c r="E316" s="244"/>
      <c r="G316" s="244"/>
      <c r="H316" s="244"/>
      <c r="I316" s="244"/>
      <c r="J316" s="260"/>
    </row>
    <row r="317" spans="4:10" s="245" customFormat="1" x14ac:dyDescent="0.25">
      <c r="D317" s="246"/>
      <c r="E317" s="244"/>
      <c r="G317" s="244"/>
      <c r="H317" s="244"/>
      <c r="I317" s="244"/>
      <c r="J317" s="260"/>
    </row>
    <row r="318" spans="4:10" s="245" customFormat="1" x14ac:dyDescent="0.25">
      <c r="D318" s="246"/>
      <c r="E318" s="244"/>
      <c r="G318" s="244"/>
      <c r="H318" s="244"/>
      <c r="I318" s="244"/>
      <c r="J318" s="260"/>
    </row>
    <row r="319" spans="4:10" s="245" customFormat="1" x14ac:dyDescent="0.25">
      <c r="D319" s="246"/>
      <c r="E319" s="244"/>
      <c r="G319" s="244"/>
      <c r="H319" s="244"/>
      <c r="I319" s="244"/>
      <c r="J319" s="260"/>
    </row>
    <row r="320" spans="4:10" s="245" customFormat="1" x14ac:dyDescent="0.25">
      <c r="D320" s="246"/>
      <c r="E320" s="244"/>
      <c r="G320" s="244"/>
      <c r="H320" s="244"/>
      <c r="I320" s="244"/>
      <c r="J320" s="260"/>
    </row>
    <row r="321" spans="4:10" s="245" customFormat="1" x14ac:dyDescent="0.25">
      <c r="D321" s="246"/>
      <c r="E321" s="244"/>
      <c r="G321" s="244"/>
      <c r="H321" s="244"/>
      <c r="I321" s="244"/>
      <c r="J321" s="260"/>
    </row>
    <row r="322" spans="4:10" s="245" customFormat="1" x14ac:dyDescent="0.25">
      <c r="D322" s="246"/>
      <c r="E322" s="244"/>
      <c r="G322" s="244"/>
      <c r="H322" s="244"/>
      <c r="I322" s="244"/>
      <c r="J322" s="260"/>
    </row>
    <row r="323" spans="4:10" s="245" customFormat="1" x14ac:dyDescent="0.25">
      <c r="D323" s="246"/>
      <c r="E323" s="244"/>
      <c r="G323" s="244"/>
      <c r="H323" s="244"/>
      <c r="I323" s="244"/>
      <c r="J323" s="260"/>
    </row>
    <row r="324" spans="4:10" s="245" customFormat="1" x14ac:dyDescent="0.25">
      <c r="D324" s="246"/>
      <c r="E324" s="244"/>
      <c r="G324" s="244"/>
      <c r="H324" s="244"/>
      <c r="I324" s="244"/>
      <c r="J324" s="260"/>
    </row>
    <row r="325" spans="4:10" s="245" customFormat="1" x14ac:dyDescent="0.25">
      <c r="D325" s="246"/>
      <c r="E325" s="244"/>
      <c r="G325" s="244"/>
      <c r="H325" s="244"/>
      <c r="I325" s="244"/>
      <c r="J325" s="260"/>
    </row>
    <row r="326" spans="4:10" s="245" customFormat="1" x14ac:dyDescent="0.25">
      <c r="D326" s="246"/>
      <c r="E326" s="244"/>
      <c r="G326" s="244"/>
      <c r="H326" s="244"/>
      <c r="I326" s="244"/>
      <c r="J326" s="260"/>
    </row>
    <row r="327" spans="4:10" s="245" customFormat="1" x14ac:dyDescent="0.25">
      <c r="D327" s="246"/>
      <c r="E327" s="244"/>
      <c r="G327" s="244"/>
      <c r="H327" s="244"/>
      <c r="I327" s="244"/>
      <c r="J327" s="260"/>
    </row>
    <row r="328" spans="4:10" s="245" customFormat="1" x14ac:dyDescent="0.25">
      <c r="D328" s="246"/>
      <c r="E328" s="244"/>
      <c r="G328" s="244"/>
      <c r="H328" s="244"/>
      <c r="I328" s="244"/>
      <c r="J328" s="260"/>
    </row>
    <row r="329" spans="4:10" s="245" customFormat="1" x14ac:dyDescent="0.25">
      <c r="D329" s="246"/>
      <c r="E329" s="244"/>
      <c r="G329" s="244"/>
      <c r="H329" s="244"/>
      <c r="I329" s="244"/>
      <c r="J329" s="260"/>
    </row>
    <row r="330" spans="4:10" s="245" customFormat="1" x14ac:dyDescent="0.25">
      <c r="D330" s="246"/>
      <c r="E330" s="244"/>
      <c r="G330" s="244"/>
      <c r="H330" s="244"/>
      <c r="I330" s="244"/>
      <c r="J330" s="260"/>
    </row>
    <row r="331" spans="4:10" s="245" customFormat="1" x14ac:dyDescent="0.25">
      <c r="D331" s="246"/>
      <c r="E331" s="244"/>
      <c r="G331" s="244"/>
      <c r="H331" s="244"/>
      <c r="I331" s="244"/>
      <c r="J331" s="260"/>
    </row>
    <row r="332" spans="4:10" s="245" customFormat="1" x14ac:dyDescent="0.25">
      <c r="D332" s="246"/>
      <c r="E332" s="244"/>
      <c r="G332" s="244"/>
      <c r="H332" s="244"/>
      <c r="I332" s="244"/>
      <c r="J332" s="260"/>
    </row>
    <row r="333" spans="4:10" s="245" customFormat="1" x14ac:dyDescent="0.25">
      <c r="D333" s="246"/>
      <c r="E333" s="244"/>
      <c r="G333" s="244"/>
      <c r="H333" s="244"/>
      <c r="I333" s="244"/>
      <c r="J333" s="260"/>
    </row>
    <row r="334" spans="4:10" s="245" customFormat="1" x14ac:dyDescent="0.25">
      <c r="D334" s="246"/>
      <c r="E334" s="244"/>
      <c r="G334" s="244"/>
      <c r="H334" s="244"/>
      <c r="I334" s="244"/>
      <c r="J334" s="260"/>
    </row>
    <row r="335" spans="4:10" s="245" customFormat="1" x14ac:dyDescent="0.25">
      <c r="D335" s="246"/>
      <c r="E335" s="244"/>
      <c r="G335" s="244"/>
      <c r="H335" s="244"/>
      <c r="I335" s="244"/>
      <c r="J335" s="260"/>
    </row>
    <row r="336" spans="4:10" s="245" customFormat="1" x14ac:dyDescent="0.25">
      <c r="D336" s="246"/>
      <c r="E336" s="244"/>
      <c r="G336" s="244"/>
      <c r="H336" s="244"/>
      <c r="I336" s="244"/>
      <c r="J336" s="260"/>
    </row>
    <row r="337" spans="4:10" s="245" customFormat="1" x14ac:dyDescent="0.25">
      <c r="D337" s="246"/>
      <c r="E337" s="244"/>
      <c r="G337" s="244"/>
      <c r="H337" s="244"/>
      <c r="I337" s="244"/>
      <c r="J337" s="260"/>
    </row>
    <row r="338" spans="4:10" s="245" customFormat="1" x14ac:dyDescent="0.25">
      <c r="D338" s="246"/>
      <c r="E338" s="244"/>
      <c r="G338" s="244"/>
      <c r="H338" s="244"/>
      <c r="I338" s="244"/>
      <c r="J338" s="260"/>
    </row>
    <row r="339" spans="4:10" s="245" customFormat="1" x14ac:dyDescent="0.25">
      <c r="D339" s="246"/>
      <c r="E339" s="244"/>
      <c r="G339" s="244"/>
      <c r="H339" s="244"/>
      <c r="I339" s="244"/>
      <c r="J339" s="260"/>
    </row>
    <row r="340" spans="4:10" s="245" customFormat="1" x14ac:dyDescent="0.25">
      <c r="D340" s="246"/>
      <c r="E340" s="244"/>
      <c r="G340" s="244"/>
      <c r="H340" s="244"/>
      <c r="I340" s="244"/>
      <c r="J340" s="260"/>
    </row>
    <row r="341" spans="4:10" s="245" customFormat="1" x14ac:dyDescent="0.25">
      <c r="D341" s="246"/>
      <c r="E341" s="244"/>
      <c r="G341" s="244"/>
      <c r="H341" s="244"/>
      <c r="I341" s="244"/>
      <c r="J341" s="260"/>
    </row>
    <row r="342" spans="4:10" s="245" customFormat="1" x14ac:dyDescent="0.25">
      <c r="D342" s="246"/>
      <c r="E342" s="244"/>
      <c r="G342" s="244"/>
      <c r="H342" s="244"/>
      <c r="I342" s="244"/>
      <c r="J342" s="260"/>
    </row>
    <row r="343" spans="4:10" s="245" customFormat="1" x14ac:dyDescent="0.25">
      <c r="D343" s="246"/>
      <c r="E343" s="244"/>
      <c r="G343" s="244"/>
      <c r="H343" s="244"/>
      <c r="I343" s="244"/>
      <c r="J343" s="260"/>
    </row>
    <row r="344" spans="4:10" s="245" customFormat="1" x14ac:dyDescent="0.25">
      <c r="D344" s="246"/>
      <c r="E344" s="244"/>
      <c r="G344" s="244"/>
      <c r="H344" s="244"/>
      <c r="I344" s="244"/>
      <c r="J344" s="260"/>
    </row>
    <row r="345" spans="4:10" s="245" customFormat="1" x14ac:dyDescent="0.25">
      <c r="D345" s="246"/>
      <c r="E345" s="244"/>
      <c r="G345" s="244"/>
      <c r="H345" s="244"/>
      <c r="I345" s="244"/>
      <c r="J345" s="260"/>
    </row>
    <row r="346" spans="4:10" s="245" customFormat="1" x14ac:dyDescent="0.25">
      <c r="D346" s="246"/>
      <c r="E346" s="244"/>
      <c r="G346" s="244"/>
      <c r="H346" s="244"/>
      <c r="I346" s="244"/>
      <c r="J346" s="260"/>
    </row>
    <row r="347" spans="4:10" s="245" customFormat="1" x14ac:dyDescent="0.25">
      <c r="D347" s="246"/>
      <c r="E347" s="244"/>
      <c r="G347" s="244"/>
      <c r="H347" s="244"/>
      <c r="I347" s="244"/>
      <c r="J347" s="260"/>
    </row>
    <row r="348" spans="4:10" s="245" customFormat="1" x14ac:dyDescent="0.25">
      <c r="D348" s="246"/>
      <c r="E348" s="244"/>
      <c r="G348" s="244"/>
      <c r="H348" s="244"/>
      <c r="I348" s="244"/>
      <c r="J348" s="260"/>
    </row>
    <row r="349" spans="4:10" s="245" customFormat="1" x14ac:dyDescent="0.25">
      <c r="D349" s="246"/>
      <c r="E349" s="244"/>
      <c r="G349" s="244"/>
      <c r="H349" s="244"/>
      <c r="I349" s="244"/>
      <c r="J349" s="260"/>
    </row>
    <row r="350" spans="4:10" s="245" customFormat="1" x14ac:dyDescent="0.25">
      <c r="D350" s="246"/>
      <c r="E350" s="244"/>
      <c r="G350" s="244"/>
      <c r="H350" s="244"/>
      <c r="I350" s="244"/>
      <c r="J350" s="260"/>
    </row>
    <row r="351" spans="4:10" s="245" customFormat="1" x14ac:dyDescent="0.25">
      <c r="D351" s="246"/>
      <c r="E351" s="244"/>
      <c r="G351" s="244"/>
      <c r="H351" s="244"/>
      <c r="I351" s="244"/>
      <c r="J351" s="260"/>
    </row>
    <row r="352" spans="4:10" s="245" customFormat="1" x14ac:dyDescent="0.25">
      <c r="D352" s="246"/>
      <c r="E352" s="244"/>
      <c r="G352" s="244"/>
      <c r="H352" s="244"/>
      <c r="I352" s="244"/>
      <c r="J352" s="260"/>
    </row>
    <row r="353" spans="4:10" s="245" customFormat="1" x14ac:dyDescent="0.25">
      <c r="D353" s="246"/>
      <c r="E353" s="244"/>
      <c r="G353" s="244"/>
      <c r="H353" s="244"/>
      <c r="I353" s="244"/>
      <c r="J353" s="260"/>
    </row>
    <row r="354" spans="4:10" s="245" customFormat="1" x14ac:dyDescent="0.25">
      <c r="D354" s="246"/>
      <c r="E354" s="244"/>
      <c r="G354" s="244"/>
      <c r="H354" s="244"/>
      <c r="I354" s="244"/>
      <c r="J354" s="260"/>
    </row>
    <row r="355" spans="4:10" s="245" customFormat="1" x14ac:dyDescent="0.25">
      <c r="D355" s="246"/>
      <c r="E355" s="244"/>
      <c r="G355" s="244"/>
      <c r="H355" s="244"/>
      <c r="I355" s="244"/>
      <c r="J355" s="260"/>
    </row>
    <row r="356" spans="4:10" s="245" customFormat="1" x14ac:dyDescent="0.25">
      <c r="D356" s="246"/>
      <c r="E356" s="244"/>
      <c r="G356" s="244"/>
      <c r="H356" s="244"/>
      <c r="I356" s="244"/>
      <c r="J356" s="260"/>
    </row>
    <row r="357" spans="4:10" s="245" customFormat="1" x14ac:dyDescent="0.25">
      <c r="D357" s="246"/>
      <c r="E357" s="244"/>
      <c r="G357" s="244"/>
      <c r="H357" s="244"/>
      <c r="I357" s="244"/>
      <c r="J357" s="260"/>
    </row>
    <row r="358" spans="4:10" s="245" customFormat="1" x14ac:dyDescent="0.25">
      <c r="D358" s="246"/>
      <c r="E358" s="244"/>
      <c r="G358" s="244"/>
      <c r="H358" s="244"/>
      <c r="I358" s="244"/>
      <c r="J358" s="260"/>
    </row>
    <row r="359" spans="4:10" s="245" customFormat="1" x14ac:dyDescent="0.25">
      <c r="D359" s="246"/>
      <c r="E359" s="244"/>
      <c r="G359" s="244"/>
      <c r="H359" s="244"/>
      <c r="I359" s="244"/>
      <c r="J359" s="260"/>
    </row>
    <row r="360" spans="4:10" s="245" customFormat="1" x14ac:dyDescent="0.25">
      <c r="D360" s="246"/>
      <c r="E360" s="244"/>
      <c r="G360" s="244"/>
      <c r="H360" s="244"/>
      <c r="I360" s="244"/>
      <c r="J360" s="260"/>
    </row>
    <row r="361" spans="4:10" s="245" customFormat="1" x14ac:dyDescent="0.25">
      <c r="D361" s="246"/>
      <c r="E361" s="244"/>
      <c r="G361" s="244"/>
      <c r="H361" s="244"/>
      <c r="I361" s="244"/>
      <c r="J361" s="260"/>
    </row>
    <row r="362" spans="4:10" s="245" customFormat="1" x14ac:dyDescent="0.25">
      <c r="D362" s="246"/>
      <c r="E362" s="244"/>
      <c r="G362" s="244"/>
      <c r="H362" s="244"/>
      <c r="I362" s="244"/>
      <c r="J362" s="260"/>
    </row>
    <row r="363" spans="4:10" s="245" customFormat="1" x14ac:dyDescent="0.25">
      <c r="D363" s="246"/>
      <c r="E363" s="244"/>
      <c r="G363" s="244"/>
      <c r="H363" s="244"/>
      <c r="I363" s="244"/>
      <c r="J363" s="260"/>
    </row>
    <row r="364" spans="4:10" s="245" customFormat="1" x14ac:dyDescent="0.25">
      <c r="D364" s="246"/>
      <c r="E364" s="244"/>
      <c r="G364" s="244"/>
      <c r="H364" s="244"/>
      <c r="I364" s="244"/>
      <c r="J364" s="260"/>
    </row>
    <row r="365" spans="4:10" s="245" customFormat="1" x14ac:dyDescent="0.25">
      <c r="D365" s="246"/>
      <c r="E365" s="244"/>
      <c r="G365" s="244"/>
      <c r="H365" s="244"/>
      <c r="I365" s="244"/>
      <c r="J365" s="260"/>
    </row>
    <row r="366" spans="4:10" s="245" customFormat="1" x14ac:dyDescent="0.25">
      <c r="D366" s="246"/>
      <c r="E366" s="244"/>
      <c r="G366" s="244"/>
      <c r="H366" s="244"/>
      <c r="I366" s="244"/>
      <c r="J366" s="260"/>
    </row>
    <row r="367" spans="4:10" s="245" customFormat="1" x14ac:dyDescent="0.25">
      <c r="D367" s="246"/>
      <c r="E367" s="244"/>
      <c r="G367" s="244"/>
      <c r="H367" s="244"/>
      <c r="I367" s="244"/>
      <c r="J367" s="260"/>
    </row>
    <row r="368" spans="4:10" s="245" customFormat="1" x14ac:dyDescent="0.25">
      <c r="D368" s="246"/>
      <c r="E368" s="244"/>
      <c r="G368" s="244"/>
      <c r="H368" s="244"/>
      <c r="I368" s="244"/>
      <c r="J368" s="260"/>
    </row>
    <row r="369" spans="4:10" s="245" customFormat="1" x14ac:dyDescent="0.25">
      <c r="D369" s="246"/>
      <c r="E369" s="244"/>
      <c r="G369" s="244"/>
      <c r="H369" s="244"/>
      <c r="I369" s="244"/>
      <c r="J369" s="260"/>
    </row>
    <row r="370" spans="4:10" s="245" customFormat="1" x14ac:dyDescent="0.25">
      <c r="D370" s="246"/>
      <c r="E370" s="244"/>
      <c r="G370" s="244"/>
      <c r="H370" s="244"/>
      <c r="I370" s="244"/>
      <c r="J370" s="260"/>
    </row>
    <row r="371" spans="4:10" s="245" customFormat="1" x14ac:dyDescent="0.25">
      <c r="D371" s="246"/>
      <c r="E371" s="244"/>
      <c r="G371" s="244"/>
      <c r="H371" s="244"/>
      <c r="I371" s="244"/>
      <c r="J371" s="260"/>
    </row>
    <row r="372" spans="4:10" s="245" customFormat="1" x14ac:dyDescent="0.25">
      <c r="D372" s="246"/>
      <c r="E372" s="244"/>
      <c r="G372" s="244"/>
      <c r="H372" s="244"/>
      <c r="I372" s="244"/>
      <c r="J372" s="260"/>
    </row>
    <row r="373" spans="4:10" s="245" customFormat="1" x14ac:dyDescent="0.25">
      <c r="D373" s="246"/>
      <c r="E373" s="244"/>
      <c r="G373" s="244"/>
      <c r="H373" s="244"/>
      <c r="I373" s="244"/>
      <c r="J373" s="260"/>
    </row>
    <row r="374" spans="4:10" s="245" customFormat="1" x14ac:dyDescent="0.25">
      <c r="D374" s="246"/>
      <c r="E374" s="244"/>
      <c r="G374" s="244"/>
      <c r="H374" s="244"/>
      <c r="I374" s="244"/>
      <c r="J374" s="260"/>
    </row>
    <row r="375" spans="4:10" s="245" customFormat="1" x14ac:dyDescent="0.25">
      <c r="D375" s="246"/>
      <c r="E375" s="244"/>
      <c r="G375" s="244"/>
      <c r="H375" s="244"/>
      <c r="I375" s="244"/>
      <c r="J375" s="260"/>
    </row>
    <row r="376" spans="4:10" s="245" customFormat="1" x14ac:dyDescent="0.25">
      <c r="D376" s="246"/>
      <c r="E376" s="244"/>
      <c r="G376" s="244"/>
      <c r="H376" s="244"/>
      <c r="I376" s="244"/>
      <c r="J376" s="260"/>
    </row>
    <row r="377" spans="4:10" s="245" customFormat="1" x14ac:dyDescent="0.25">
      <c r="D377" s="246"/>
      <c r="E377" s="244"/>
      <c r="G377" s="244"/>
      <c r="H377" s="244"/>
      <c r="I377" s="244"/>
      <c r="J377" s="260"/>
    </row>
    <row r="378" spans="4:10" s="245" customFormat="1" x14ac:dyDescent="0.25">
      <c r="D378" s="246"/>
      <c r="E378" s="244"/>
      <c r="G378" s="244"/>
      <c r="H378" s="244"/>
      <c r="I378" s="244"/>
      <c r="J378" s="260"/>
    </row>
    <row r="379" spans="4:10" s="245" customFormat="1" x14ac:dyDescent="0.25">
      <c r="D379" s="246"/>
      <c r="E379" s="244"/>
      <c r="G379" s="244"/>
      <c r="H379" s="244"/>
      <c r="I379" s="244"/>
      <c r="J379" s="260"/>
    </row>
    <row r="380" spans="4:10" s="245" customFormat="1" x14ac:dyDescent="0.25">
      <c r="D380" s="246"/>
      <c r="E380" s="244"/>
      <c r="G380" s="244"/>
      <c r="H380" s="244"/>
      <c r="I380" s="244"/>
      <c r="J380" s="260"/>
    </row>
    <row r="381" spans="4:10" s="245" customFormat="1" x14ac:dyDescent="0.25">
      <c r="D381" s="246"/>
      <c r="E381" s="244"/>
      <c r="G381" s="244"/>
      <c r="H381" s="244"/>
      <c r="I381" s="244"/>
      <c r="J381" s="260"/>
    </row>
    <row r="382" spans="4:10" s="245" customFormat="1" x14ac:dyDescent="0.25">
      <c r="D382" s="246"/>
      <c r="E382" s="244"/>
      <c r="G382" s="244"/>
      <c r="H382" s="244"/>
      <c r="I382" s="244"/>
      <c r="J382" s="260"/>
    </row>
    <row r="383" spans="4:10" s="245" customFormat="1" x14ac:dyDescent="0.25">
      <c r="D383" s="246"/>
      <c r="E383" s="244"/>
      <c r="G383" s="244"/>
      <c r="H383" s="244"/>
      <c r="I383" s="244"/>
      <c r="J383" s="260"/>
    </row>
    <row r="384" spans="4:10" s="245" customFormat="1" x14ac:dyDescent="0.25">
      <c r="D384" s="246"/>
      <c r="E384" s="244"/>
      <c r="G384" s="244"/>
      <c r="H384" s="244"/>
      <c r="I384" s="244"/>
      <c r="J384" s="260"/>
    </row>
    <row r="385" spans="4:10" s="245" customFormat="1" x14ac:dyDescent="0.25">
      <c r="D385" s="246"/>
      <c r="E385" s="244"/>
      <c r="G385" s="244"/>
      <c r="H385" s="244"/>
      <c r="I385" s="244"/>
      <c r="J385" s="260"/>
    </row>
    <row r="386" spans="4:10" s="245" customFormat="1" x14ac:dyDescent="0.25">
      <c r="D386" s="246"/>
      <c r="E386" s="244"/>
      <c r="G386" s="244"/>
      <c r="H386" s="244"/>
      <c r="I386" s="244"/>
      <c r="J386" s="260"/>
    </row>
  </sheetData>
  <mergeCells count="3">
    <mergeCell ref="C68:C73"/>
    <mergeCell ref="A1:I1"/>
    <mergeCell ref="A2:J2"/>
  </mergeCells>
  <pageMargins left="0.511811024" right="0.511811024" top="0.78740157499999996" bottom="0.78740157499999996" header="0.31496062000000002" footer="0.31496062000000002"/>
  <pageSetup paperSize="9" scale="7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6"/>
  <sheetViews>
    <sheetView showGridLines="0" zoomScaleNormal="100" workbookViewId="0">
      <selection activeCell="A4" sqref="A4"/>
    </sheetView>
  </sheetViews>
  <sheetFormatPr defaultColWidth="8.7109375" defaultRowHeight="15.75" x14ac:dyDescent="0.25"/>
  <cols>
    <col min="1" max="1" width="15.7109375" style="3" customWidth="1"/>
    <col min="2" max="2" width="16.42578125" style="3" customWidth="1"/>
    <col min="3" max="3" width="28.85546875" style="3" customWidth="1"/>
    <col min="4" max="5" width="23.42578125" style="3" customWidth="1"/>
    <col min="6" max="6" width="20" style="3" customWidth="1"/>
    <col min="7" max="8" width="15.140625" style="3" customWidth="1"/>
    <col min="9" max="9" width="18.7109375" style="3" customWidth="1"/>
    <col min="10" max="10" width="27.5703125" style="3" customWidth="1"/>
    <col min="11" max="12" width="9.140625" style="3" customWidth="1"/>
    <col min="13" max="16384" width="8.7109375" style="3"/>
  </cols>
  <sheetData>
    <row r="1" spans="1:10" ht="39.75" customHeight="1" thickBot="1" x14ac:dyDescent="0.3">
      <c r="A1" s="284" t="s">
        <v>116</v>
      </c>
      <c r="B1" s="285"/>
      <c r="C1" s="285"/>
      <c r="D1" s="285"/>
      <c r="E1" s="285"/>
      <c r="F1" s="285"/>
      <c r="G1" s="285"/>
      <c r="H1" s="286"/>
      <c r="I1" s="287"/>
    </row>
    <row r="2" spans="1:10" ht="48" thickBot="1" x14ac:dyDescent="0.3">
      <c r="A2" s="60" t="s">
        <v>19</v>
      </c>
      <c r="B2" s="61" t="s">
        <v>20</v>
      </c>
      <c r="C2" s="61" t="s">
        <v>21</v>
      </c>
      <c r="D2" s="61" t="s">
        <v>87</v>
      </c>
      <c r="E2" s="61" t="s">
        <v>86</v>
      </c>
      <c r="F2" s="61" t="s">
        <v>0</v>
      </c>
      <c r="G2" s="62" t="s">
        <v>1</v>
      </c>
      <c r="H2" s="61" t="s">
        <v>100</v>
      </c>
      <c r="I2" s="266" t="s">
        <v>136</v>
      </c>
      <c r="J2" s="197" t="s">
        <v>202</v>
      </c>
    </row>
    <row r="3" spans="1:10" ht="47.25" x14ac:dyDescent="0.25">
      <c r="A3" s="58" t="s">
        <v>4</v>
      </c>
      <c r="B3" s="59" t="s">
        <v>3</v>
      </c>
      <c r="C3" s="59" t="s">
        <v>22</v>
      </c>
      <c r="D3" s="59">
        <v>4</v>
      </c>
      <c r="E3" s="59">
        <f>D3*52</f>
        <v>208</v>
      </c>
      <c r="F3" s="59" t="s">
        <v>5</v>
      </c>
      <c r="G3" s="215">
        <v>0.8125</v>
      </c>
      <c r="H3" s="216">
        <v>6.25E-2</v>
      </c>
      <c r="I3" s="219">
        <v>0.25</v>
      </c>
      <c r="J3" s="263" t="s">
        <v>210</v>
      </c>
    </row>
    <row r="4" spans="1:10" ht="47.25" x14ac:dyDescent="0.25">
      <c r="A4" s="40" t="s">
        <v>3</v>
      </c>
      <c r="B4" s="40" t="s">
        <v>4</v>
      </c>
      <c r="C4" s="40" t="s">
        <v>131</v>
      </c>
      <c r="D4" s="40" t="s">
        <v>76</v>
      </c>
      <c r="E4" s="40">
        <v>272</v>
      </c>
      <c r="F4" s="40" t="s">
        <v>5</v>
      </c>
      <c r="G4" s="217">
        <v>0.75</v>
      </c>
      <c r="H4" s="218">
        <v>0.125</v>
      </c>
      <c r="I4" s="200">
        <v>0.25</v>
      </c>
      <c r="J4" s="263" t="s">
        <v>210</v>
      </c>
    </row>
    <row r="5" spans="1:10" s="220" customFormat="1" x14ac:dyDescent="0.25">
      <c r="J5" s="221"/>
    </row>
    <row r="6" spans="1:10" s="220" customFormat="1" x14ac:dyDescent="0.25">
      <c r="J6" s="221"/>
    </row>
  </sheetData>
  <mergeCells count="1">
    <mergeCell ref="A1:I1"/>
  </mergeCells>
  <pageMargins left="0.511811024" right="0.511811024" top="0.78740157499999996" bottom="0.78740157499999996" header="0.31496062000000002" footer="0.31496062000000002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31C0-C01D-4BF3-B861-718B768CF708}">
  <sheetPr>
    <tabColor rgb="FF002060"/>
  </sheetPr>
  <dimension ref="A1:AO72"/>
  <sheetViews>
    <sheetView showGridLines="0" topLeftCell="D1" zoomScale="89" zoomScaleNormal="89" workbookViewId="0">
      <selection activeCell="J3" sqref="J3:J52"/>
    </sheetView>
  </sheetViews>
  <sheetFormatPr defaultColWidth="8.7109375" defaultRowHeight="15.75" x14ac:dyDescent="0.25"/>
  <cols>
    <col min="1" max="1" width="28.5703125" style="6" customWidth="1"/>
    <col min="2" max="2" width="26.5703125" style="46" customWidth="1"/>
    <col min="3" max="3" width="31.28515625" style="7" customWidth="1"/>
    <col min="4" max="4" width="22" style="4" customWidth="1"/>
    <col min="5" max="5" width="26.28515625" style="4" customWidth="1"/>
    <col min="6" max="6" width="20.28515625" style="5" customWidth="1"/>
    <col min="7" max="7" width="28.42578125" style="4" customWidth="1"/>
    <col min="8" max="8" width="21.85546875" style="4" customWidth="1"/>
    <col min="9" max="9" width="19" style="4" customWidth="1"/>
    <col min="10" max="10" width="29.28515625" style="4" customWidth="1"/>
    <col min="11" max="16384" width="8.7109375" style="4"/>
  </cols>
  <sheetData>
    <row r="1" spans="1:10" ht="45" customHeight="1" thickBot="1" x14ac:dyDescent="0.3">
      <c r="A1" s="311" t="s">
        <v>117</v>
      </c>
      <c r="B1" s="312"/>
      <c r="C1" s="312"/>
      <c r="D1" s="312"/>
      <c r="E1" s="312"/>
      <c r="F1" s="312"/>
      <c r="G1" s="312"/>
      <c r="H1" s="312"/>
      <c r="I1" s="312"/>
    </row>
    <row r="2" spans="1:10" ht="69.75" customHeight="1" thickBot="1" x14ac:dyDescent="0.3">
      <c r="A2" s="95" t="s">
        <v>25</v>
      </c>
      <c r="B2" s="96" t="s">
        <v>26</v>
      </c>
      <c r="C2" s="96" t="s">
        <v>27</v>
      </c>
      <c r="D2" s="96" t="s">
        <v>87</v>
      </c>
      <c r="E2" s="97" t="s">
        <v>89</v>
      </c>
      <c r="F2" s="96" t="s">
        <v>0</v>
      </c>
      <c r="G2" s="97" t="s">
        <v>1</v>
      </c>
      <c r="H2" s="97" t="s">
        <v>101</v>
      </c>
      <c r="I2" s="98" t="s">
        <v>136</v>
      </c>
      <c r="J2" s="239" t="s">
        <v>197</v>
      </c>
    </row>
    <row r="3" spans="1:10" ht="30" customHeight="1" x14ac:dyDescent="0.25">
      <c r="A3" s="117" t="s">
        <v>37</v>
      </c>
      <c r="B3" s="118" t="s">
        <v>41</v>
      </c>
      <c r="C3" s="107" t="s">
        <v>42</v>
      </c>
      <c r="D3" s="315">
        <f>E3/52</f>
        <v>0.92307692307692313</v>
      </c>
      <c r="E3" s="315">
        <v>48</v>
      </c>
      <c r="F3" s="107" t="s">
        <v>39</v>
      </c>
      <c r="G3" s="108">
        <v>0.66666666666666663</v>
      </c>
      <c r="H3" s="358">
        <v>0.16666666666666666</v>
      </c>
      <c r="I3" s="223" t="s">
        <v>6</v>
      </c>
      <c r="J3" s="341" t="s">
        <v>198</v>
      </c>
    </row>
    <row r="4" spans="1:10" ht="53.25" customHeight="1" x14ac:dyDescent="0.25">
      <c r="A4" s="295" t="s">
        <v>37</v>
      </c>
      <c r="B4" s="294" t="s">
        <v>173</v>
      </c>
      <c r="C4" s="99" t="s">
        <v>48</v>
      </c>
      <c r="D4" s="319"/>
      <c r="E4" s="319"/>
      <c r="F4" s="301" t="s">
        <v>39</v>
      </c>
      <c r="G4" s="302">
        <v>0.375</v>
      </c>
      <c r="H4" s="304">
        <v>0.79166666666666663</v>
      </c>
      <c r="I4" s="314" t="s">
        <v>134</v>
      </c>
      <c r="J4" s="342"/>
    </row>
    <row r="5" spans="1:10" ht="37.5" customHeight="1" x14ac:dyDescent="0.25">
      <c r="A5" s="295"/>
      <c r="B5" s="294"/>
      <c r="C5" s="99" t="s">
        <v>53</v>
      </c>
      <c r="D5" s="319"/>
      <c r="E5" s="319"/>
      <c r="F5" s="301"/>
      <c r="G5" s="303"/>
      <c r="H5" s="305"/>
      <c r="I5" s="314"/>
      <c r="J5" s="342"/>
    </row>
    <row r="6" spans="1:10" ht="49.5" customHeight="1" x14ac:dyDescent="0.25">
      <c r="A6" s="295" t="s">
        <v>37</v>
      </c>
      <c r="B6" s="294" t="s">
        <v>59</v>
      </c>
      <c r="C6" s="99" t="s">
        <v>48</v>
      </c>
      <c r="D6" s="319"/>
      <c r="E6" s="319"/>
      <c r="F6" s="301" t="s">
        <v>60</v>
      </c>
      <c r="G6" s="302">
        <v>0.375</v>
      </c>
      <c r="H6" s="304">
        <v>0.79166666666666663</v>
      </c>
      <c r="I6" s="314" t="s">
        <v>134</v>
      </c>
      <c r="J6" s="342"/>
    </row>
    <row r="7" spans="1:10" ht="37.5" customHeight="1" x14ac:dyDescent="0.25">
      <c r="A7" s="295"/>
      <c r="B7" s="294"/>
      <c r="C7" s="99" t="s">
        <v>53</v>
      </c>
      <c r="D7" s="316"/>
      <c r="E7" s="316"/>
      <c r="F7" s="301"/>
      <c r="G7" s="303"/>
      <c r="H7" s="305"/>
      <c r="I7" s="314"/>
      <c r="J7" s="342"/>
    </row>
    <row r="8" spans="1:10" ht="75" customHeight="1" x14ac:dyDescent="0.25">
      <c r="A8" s="119" t="s">
        <v>41</v>
      </c>
      <c r="B8" s="120" t="s">
        <v>37</v>
      </c>
      <c r="C8" s="99" t="s">
        <v>38</v>
      </c>
      <c r="D8" s="315">
        <f>E8/52</f>
        <v>2.7692307692307692</v>
      </c>
      <c r="E8" s="317">
        <v>144</v>
      </c>
      <c r="F8" s="99" t="s">
        <v>39</v>
      </c>
      <c r="G8" s="99" t="s">
        <v>79</v>
      </c>
      <c r="H8" s="100"/>
      <c r="I8" s="116" t="s">
        <v>6</v>
      </c>
      <c r="J8" s="342"/>
    </row>
    <row r="9" spans="1:10" ht="37.5" customHeight="1" x14ac:dyDescent="0.25">
      <c r="A9" s="121" t="s">
        <v>173</v>
      </c>
      <c r="B9" s="120" t="s">
        <v>37</v>
      </c>
      <c r="C9" s="99" t="s">
        <v>63</v>
      </c>
      <c r="D9" s="319"/>
      <c r="E9" s="346"/>
      <c r="F9" s="181" t="s">
        <v>60</v>
      </c>
      <c r="G9" s="182">
        <v>0.375</v>
      </c>
      <c r="H9" s="187">
        <v>0.79166666666666663</v>
      </c>
      <c r="I9" s="116" t="s">
        <v>134</v>
      </c>
      <c r="J9" s="342"/>
    </row>
    <row r="10" spans="1:10" ht="66.75" thickBot="1" x14ac:dyDescent="0.3">
      <c r="A10" s="141" t="s">
        <v>66</v>
      </c>
      <c r="B10" s="122" t="s">
        <v>37</v>
      </c>
      <c r="C10" s="110" t="s">
        <v>65</v>
      </c>
      <c r="D10" s="316"/>
      <c r="E10" s="318"/>
      <c r="F10" s="110" t="s">
        <v>60</v>
      </c>
      <c r="G10" s="110" t="s">
        <v>64</v>
      </c>
      <c r="H10" s="169"/>
      <c r="I10" s="224" t="s">
        <v>134</v>
      </c>
      <c r="J10" s="342"/>
    </row>
    <row r="11" spans="1:10" ht="33" x14ac:dyDescent="0.25">
      <c r="A11" s="124" t="s">
        <v>37</v>
      </c>
      <c r="B11" s="143" t="s">
        <v>43</v>
      </c>
      <c r="C11" s="107" t="s">
        <v>42</v>
      </c>
      <c r="D11" s="315">
        <v>1</v>
      </c>
      <c r="E11" s="317">
        <v>48</v>
      </c>
      <c r="F11" s="107" t="s">
        <v>39</v>
      </c>
      <c r="G11" s="108">
        <v>0.66666666666666663</v>
      </c>
      <c r="H11" s="188">
        <v>0.16666666666666666</v>
      </c>
      <c r="I11" s="223" t="s">
        <v>6</v>
      </c>
      <c r="J11" s="342"/>
    </row>
    <row r="12" spans="1:10" ht="66" customHeight="1" x14ac:dyDescent="0.25">
      <c r="A12" s="296" t="s">
        <v>37</v>
      </c>
      <c r="B12" s="297" t="s">
        <v>61</v>
      </c>
      <c r="C12" s="99" t="s">
        <v>48</v>
      </c>
      <c r="D12" s="319"/>
      <c r="E12" s="346"/>
      <c r="F12" s="301" t="s">
        <v>60</v>
      </c>
      <c r="G12" s="302">
        <v>0.375</v>
      </c>
      <c r="H12" s="344">
        <v>0.79166666666666663</v>
      </c>
      <c r="I12" s="314" t="s">
        <v>134</v>
      </c>
      <c r="J12" s="342"/>
    </row>
    <row r="13" spans="1:10" ht="33" x14ac:dyDescent="0.25">
      <c r="A13" s="296"/>
      <c r="B13" s="297"/>
      <c r="C13" s="99" t="s">
        <v>53</v>
      </c>
      <c r="D13" s="316"/>
      <c r="E13" s="318"/>
      <c r="F13" s="301"/>
      <c r="G13" s="303"/>
      <c r="H13" s="345"/>
      <c r="I13" s="314"/>
      <c r="J13" s="342"/>
    </row>
    <row r="14" spans="1:10" ht="66" x14ac:dyDescent="0.25">
      <c r="A14" s="144" t="s">
        <v>43</v>
      </c>
      <c r="B14" s="123" t="s">
        <v>37</v>
      </c>
      <c r="C14" s="99" t="s">
        <v>38</v>
      </c>
      <c r="D14" s="315">
        <v>3</v>
      </c>
      <c r="E14" s="317">
        <v>144</v>
      </c>
      <c r="F14" s="99" t="s">
        <v>39</v>
      </c>
      <c r="G14" s="99" t="s">
        <v>79</v>
      </c>
      <c r="H14" s="100"/>
      <c r="I14" s="116" t="s">
        <v>134</v>
      </c>
      <c r="J14" s="342"/>
    </row>
    <row r="15" spans="1:10" ht="66.75" thickBot="1" x14ac:dyDescent="0.3">
      <c r="A15" s="125" t="s">
        <v>67</v>
      </c>
      <c r="B15" s="145" t="s">
        <v>37</v>
      </c>
      <c r="C15" s="109" t="s">
        <v>65</v>
      </c>
      <c r="D15" s="316"/>
      <c r="E15" s="318"/>
      <c r="F15" s="109" t="s">
        <v>60</v>
      </c>
      <c r="G15" s="110" t="s">
        <v>64</v>
      </c>
      <c r="H15" s="103"/>
      <c r="I15" s="224" t="s">
        <v>134</v>
      </c>
      <c r="J15" s="342"/>
    </row>
    <row r="16" spans="1:10" ht="89.25" customHeight="1" thickBot="1" x14ac:dyDescent="0.3">
      <c r="A16" s="126" t="s">
        <v>37</v>
      </c>
      <c r="B16" s="127" t="s">
        <v>96</v>
      </c>
      <c r="C16" s="142" t="s">
        <v>70</v>
      </c>
      <c r="D16" s="320">
        <v>13</v>
      </c>
      <c r="E16" s="322">
        <v>624</v>
      </c>
      <c r="F16" s="94" t="s">
        <v>39</v>
      </c>
      <c r="G16" s="185" t="s">
        <v>60</v>
      </c>
      <c r="H16" s="100"/>
      <c r="I16" s="225">
        <v>6.25E-2</v>
      </c>
      <c r="J16" s="342"/>
    </row>
    <row r="17" spans="1:10" ht="50.25" thickBot="1" x14ac:dyDescent="0.3">
      <c r="A17" s="128" t="s">
        <v>37</v>
      </c>
      <c r="B17" s="129" t="s">
        <v>68</v>
      </c>
      <c r="C17" s="114" t="s">
        <v>97</v>
      </c>
      <c r="D17" s="320"/>
      <c r="E17" s="322"/>
      <c r="F17" s="146" t="s">
        <v>39</v>
      </c>
      <c r="G17" s="106" t="s">
        <v>69</v>
      </c>
      <c r="H17" s="185" t="s">
        <v>60</v>
      </c>
      <c r="I17" s="225">
        <v>6.25E-2</v>
      </c>
      <c r="J17" s="342"/>
    </row>
    <row r="18" spans="1:10" ht="33" x14ac:dyDescent="0.25">
      <c r="A18" s="130" t="s">
        <v>37</v>
      </c>
      <c r="B18" s="129" t="s">
        <v>45</v>
      </c>
      <c r="C18" s="115" t="s">
        <v>46</v>
      </c>
      <c r="D18" s="320"/>
      <c r="E18" s="322"/>
      <c r="F18" s="147" t="s">
        <v>39</v>
      </c>
      <c r="G18" s="148">
        <v>0.64583333333333337</v>
      </c>
      <c r="H18" s="187">
        <v>0.6875</v>
      </c>
      <c r="I18" s="150" t="s">
        <v>44</v>
      </c>
      <c r="J18" s="342"/>
    </row>
    <row r="19" spans="1:10" ht="49.5" x14ac:dyDescent="0.25">
      <c r="A19" s="324" t="s">
        <v>37</v>
      </c>
      <c r="B19" s="325" t="s">
        <v>47</v>
      </c>
      <c r="C19" s="116" t="s">
        <v>48</v>
      </c>
      <c r="D19" s="320"/>
      <c r="E19" s="322"/>
      <c r="F19" s="301" t="s">
        <v>39</v>
      </c>
      <c r="G19" s="302">
        <v>0.375</v>
      </c>
      <c r="H19" s="304">
        <v>0.4375</v>
      </c>
      <c r="I19" s="298">
        <v>6.25E-2</v>
      </c>
      <c r="J19" s="342"/>
    </row>
    <row r="20" spans="1:10" ht="33" x14ac:dyDescent="0.25">
      <c r="A20" s="324"/>
      <c r="B20" s="325"/>
      <c r="C20" s="102" t="s">
        <v>49</v>
      </c>
      <c r="D20" s="320"/>
      <c r="E20" s="322"/>
      <c r="F20" s="301"/>
      <c r="G20" s="302"/>
      <c r="H20" s="305"/>
      <c r="I20" s="298"/>
      <c r="J20" s="342"/>
    </row>
    <row r="21" spans="1:10" ht="49.5" x14ac:dyDescent="0.25">
      <c r="A21" s="292" t="s">
        <v>37</v>
      </c>
      <c r="B21" s="290" t="s">
        <v>50</v>
      </c>
      <c r="C21" s="112" t="s">
        <v>48</v>
      </c>
      <c r="D21" s="320"/>
      <c r="E21" s="322"/>
      <c r="F21" s="301" t="s">
        <v>39</v>
      </c>
      <c r="G21" s="302">
        <v>0.375</v>
      </c>
      <c r="H21" s="304">
        <v>0.4375</v>
      </c>
      <c r="I21" s="298">
        <v>6.25E-2</v>
      </c>
      <c r="J21" s="342"/>
    </row>
    <row r="22" spans="1:10" ht="33" x14ac:dyDescent="0.25">
      <c r="A22" s="293"/>
      <c r="B22" s="291"/>
      <c r="C22" s="111" t="s">
        <v>49</v>
      </c>
      <c r="D22" s="320"/>
      <c r="E22" s="322"/>
      <c r="F22" s="301"/>
      <c r="G22" s="303"/>
      <c r="H22" s="305"/>
      <c r="I22" s="300"/>
      <c r="J22" s="342"/>
    </row>
    <row r="23" spans="1:10" ht="49.5" x14ac:dyDescent="0.25">
      <c r="A23" s="292" t="s">
        <v>37</v>
      </c>
      <c r="B23" s="290" t="s">
        <v>51</v>
      </c>
      <c r="C23" s="112" t="s">
        <v>52</v>
      </c>
      <c r="D23" s="320"/>
      <c r="E23" s="322"/>
      <c r="F23" s="309" t="s">
        <v>39</v>
      </c>
      <c r="G23" s="302">
        <v>0.375</v>
      </c>
      <c r="H23" s="304">
        <v>0.4375</v>
      </c>
      <c r="I23" s="298">
        <v>6.25E-2</v>
      </c>
      <c r="J23" s="342"/>
    </row>
    <row r="24" spans="1:10" ht="33" x14ac:dyDescent="0.25">
      <c r="A24" s="293"/>
      <c r="B24" s="291"/>
      <c r="C24" s="111" t="s">
        <v>53</v>
      </c>
      <c r="D24" s="320"/>
      <c r="E24" s="322"/>
      <c r="F24" s="313"/>
      <c r="G24" s="303"/>
      <c r="H24" s="305"/>
      <c r="I24" s="300"/>
      <c r="J24" s="342"/>
    </row>
    <row r="25" spans="1:10" ht="49.5" x14ac:dyDescent="0.25">
      <c r="A25" s="292" t="s">
        <v>37</v>
      </c>
      <c r="B25" s="290" t="s">
        <v>54</v>
      </c>
      <c r="C25" s="112" t="s">
        <v>55</v>
      </c>
      <c r="D25" s="320"/>
      <c r="E25" s="322"/>
      <c r="F25" s="308" t="s">
        <v>39</v>
      </c>
      <c r="G25" s="302">
        <v>0.375</v>
      </c>
      <c r="H25" s="304">
        <v>0.4375</v>
      </c>
      <c r="I25" s="298">
        <v>6.25E-2</v>
      </c>
      <c r="J25" s="342"/>
    </row>
    <row r="26" spans="1:10" ht="16.5" x14ac:dyDescent="0.25">
      <c r="A26" s="293"/>
      <c r="B26" s="291"/>
      <c r="C26" s="111" t="s">
        <v>56</v>
      </c>
      <c r="D26" s="320"/>
      <c r="E26" s="322"/>
      <c r="F26" s="309"/>
      <c r="G26" s="310"/>
      <c r="H26" s="305"/>
      <c r="I26" s="299"/>
      <c r="J26" s="342"/>
    </row>
    <row r="27" spans="1:10" ht="49.5" x14ac:dyDescent="0.25">
      <c r="A27" s="324" t="s">
        <v>37</v>
      </c>
      <c r="B27" s="325" t="s">
        <v>57</v>
      </c>
      <c r="C27" s="113" t="s">
        <v>48</v>
      </c>
      <c r="D27" s="320"/>
      <c r="E27" s="322"/>
      <c r="F27" s="301" t="s">
        <v>39</v>
      </c>
      <c r="G27" s="302">
        <v>0.375</v>
      </c>
      <c r="H27" s="304">
        <v>0.4375</v>
      </c>
      <c r="I27" s="298">
        <v>6.25E-2</v>
      </c>
      <c r="J27" s="342"/>
    </row>
    <row r="28" spans="1:10" ht="33" x14ac:dyDescent="0.25">
      <c r="A28" s="324"/>
      <c r="B28" s="325"/>
      <c r="C28" s="102" t="s">
        <v>49</v>
      </c>
      <c r="D28" s="320"/>
      <c r="E28" s="322"/>
      <c r="F28" s="301"/>
      <c r="G28" s="303"/>
      <c r="H28" s="305"/>
      <c r="I28" s="300"/>
      <c r="J28" s="342"/>
    </row>
    <row r="29" spans="1:10" ht="49.5" x14ac:dyDescent="0.25">
      <c r="A29" s="292" t="s">
        <v>37</v>
      </c>
      <c r="B29" s="290" t="s">
        <v>58</v>
      </c>
      <c r="C29" s="112" t="s">
        <v>48</v>
      </c>
      <c r="D29" s="320"/>
      <c r="E29" s="322"/>
      <c r="F29" s="301" t="s">
        <v>39</v>
      </c>
      <c r="G29" s="302">
        <v>0.375</v>
      </c>
      <c r="H29" s="304">
        <v>0.4375</v>
      </c>
      <c r="I29" s="298">
        <v>6.25E-2</v>
      </c>
      <c r="J29" s="342"/>
    </row>
    <row r="30" spans="1:10" ht="33" x14ac:dyDescent="0.25">
      <c r="A30" s="293"/>
      <c r="B30" s="291"/>
      <c r="C30" s="111" t="s">
        <v>53</v>
      </c>
      <c r="D30" s="320"/>
      <c r="E30" s="322"/>
      <c r="F30" s="301"/>
      <c r="G30" s="303"/>
      <c r="H30" s="305"/>
      <c r="I30" s="300"/>
      <c r="J30" s="342"/>
    </row>
    <row r="31" spans="1:10" ht="49.5" x14ac:dyDescent="0.25">
      <c r="A31" s="131" t="s">
        <v>37</v>
      </c>
      <c r="B31" s="132" t="s">
        <v>81</v>
      </c>
      <c r="C31" s="150" t="s">
        <v>82</v>
      </c>
      <c r="D31" s="320"/>
      <c r="E31" s="322"/>
      <c r="F31" s="151" t="s">
        <v>83</v>
      </c>
      <c r="G31" s="149" t="s">
        <v>84</v>
      </c>
      <c r="H31" s="304">
        <v>0.4375</v>
      </c>
      <c r="I31" s="226">
        <v>6.25E-2</v>
      </c>
      <c r="J31" s="342"/>
    </row>
    <row r="32" spans="1:10" ht="33.75" thickBot="1" x14ac:dyDescent="0.3">
      <c r="A32" s="133" t="s">
        <v>37</v>
      </c>
      <c r="B32" s="134" t="s">
        <v>36</v>
      </c>
      <c r="C32" s="115" t="s">
        <v>40</v>
      </c>
      <c r="D32" s="321"/>
      <c r="E32" s="323"/>
      <c r="F32" s="104" t="s">
        <v>39</v>
      </c>
      <c r="G32" s="158">
        <v>0.6875</v>
      </c>
      <c r="H32" s="305"/>
      <c r="I32" s="194" t="s">
        <v>133</v>
      </c>
      <c r="J32" s="342"/>
    </row>
    <row r="33" spans="1:41" s="46" customFormat="1" ht="84.75" customHeight="1" x14ac:dyDescent="0.25">
      <c r="A33" s="160" t="s">
        <v>98</v>
      </c>
      <c r="B33" s="161" t="s">
        <v>37</v>
      </c>
      <c r="C33" s="162" t="s">
        <v>70</v>
      </c>
      <c r="D33" s="332">
        <v>10</v>
      </c>
      <c r="E33" s="335">
        <v>480</v>
      </c>
      <c r="F33" s="162" t="s">
        <v>60</v>
      </c>
      <c r="G33" s="163" t="s">
        <v>99</v>
      </c>
      <c r="H33" s="164"/>
      <c r="I33" s="227">
        <v>6.25E-2</v>
      </c>
      <c r="J33" s="342"/>
    </row>
    <row r="34" spans="1:41" s="46" customFormat="1" ht="33" customHeight="1" x14ac:dyDescent="0.25">
      <c r="A34" s="136" t="s">
        <v>68</v>
      </c>
      <c r="B34" s="152" t="s">
        <v>37</v>
      </c>
      <c r="C34" s="106" t="s">
        <v>70</v>
      </c>
      <c r="D34" s="333"/>
      <c r="E34" s="336"/>
      <c r="F34" s="106" t="s">
        <v>60</v>
      </c>
      <c r="G34" s="154" t="s">
        <v>99</v>
      </c>
      <c r="H34" s="101"/>
      <c r="I34" s="225">
        <v>6.25E-2</v>
      </c>
      <c r="J34" s="342"/>
    </row>
    <row r="35" spans="1:41" ht="16.5" x14ac:dyDescent="0.25">
      <c r="A35" s="135" t="s">
        <v>45</v>
      </c>
      <c r="B35" s="152" t="s">
        <v>37</v>
      </c>
      <c r="C35" s="99"/>
      <c r="D35" s="333"/>
      <c r="E35" s="336"/>
      <c r="F35" s="15"/>
      <c r="G35" s="153"/>
      <c r="H35" s="100"/>
      <c r="I35" s="116"/>
      <c r="J35" s="342"/>
    </row>
    <row r="36" spans="1:41" ht="33" x14ac:dyDescent="0.25">
      <c r="A36" s="136" t="s">
        <v>47</v>
      </c>
      <c r="B36" s="152" t="s">
        <v>37</v>
      </c>
      <c r="C36" s="99" t="s">
        <v>63</v>
      </c>
      <c r="D36" s="333"/>
      <c r="E36" s="336"/>
      <c r="F36" s="99" t="s">
        <v>60</v>
      </c>
      <c r="G36" s="99" t="s">
        <v>64</v>
      </c>
      <c r="H36" s="100"/>
      <c r="I36" s="228" t="s">
        <v>133</v>
      </c>
      <c r="J36" s="342"/>
    </row>
    <row r="37" spans="1:41" ht="33" x14ac:dyDescent="0.25">
      <c r="A37" s="136" t="s">
        <v>50</v>
      </c>
      <c r="B37" s="152" t="s">
        <v>37</v>
      </c>
      <c r="C37" s="99" t="s">
        <v>65</v>
      </c>
      <c r="D37" s="333"/>
      <c r="E37" s="336"/>
      <c r="F37" s="99" t="s">
        <v>60</v>
      </c>
      <c r="G37" s="99" t="s">
        <v>64</v>
      </c>
      <c r="H37" s="100"/>
      <c r="I37" s="116" t="s">
        <v>135</v>
      </c>
      <c r="J37" s="342"/>
    </row>
    <row r="38" spans="1:41" ht="33" x14ac:dyDescent="0.25">
      <c r="A38" s="136" t="s">
        <v>51</v>
      </c>
      <c r="B38" s="152" t="s">
        <v>37</v>
      </c>
      <c r="C38" s="99" t="s">
        <v>65</v>
      </c>
      <c r="D38" s="333"/>
      <c r="E38" s="336"/>
      <c r="F38" s="99" t="s">
        <v>60</v>
      </c>
      <c r="G38" s="99" t="s">
        <v>64</v>
      </c>
      <c r="H38" s="100"/>
      <c r="I38" s="116" t="s">
        <v>135</v>
      </c>
      <c r="J38" s="342"/>
    </row>
    <row r="39" spans="1:41" s="100" customFormat="1" ht="33" x14ac:dyDescent="0.25">
      <c r="A39" s="135" t="s">
        <v>54</v>
      </c>
      <c r="B39" s="152" t="s">
        <v>37</v>
      </c>
      <c r="C39" s="99" t="s">
        <v>65</v>
      </c>
      <c r="D39" s="333"/>
      <c r="E39" s="336"/>
      <c r="F39" s="99" t="s">
        <v>60</v>
      </c>
      <c r="G39" s="99" t="s">
        <v>64</v>
      </c>
      <c r="I39" s="116" t="s">
        <v>135</v>
      </c>
      <c r="J39" s="342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</row>
    <row r="40" spans="1:41" ht="33" x14ac:dyDescent="0.25">
      <c r="A40" s="136" t="s">
        <v>57</v>
      </c>
      <c r="B40" s="152" t="s">
        <v>37</v>
      </c>
      <c r="C40" s="106" t="s">
        <v>65</v>
      </c>
      <c r="D40" s="333"/>
      <c r="E40" s="336"/>
      <c r="F40" s="106" t="s">
        <v>60</v>
      </c>
      <c r="G40" s="106" t="s">
        <v>64</v>
      </c>
      <c r="H40" s="100"/>
      <c r="I40" s="116" t="s">
        <v>135</v>
      </c>
      <c r="J40" s="342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</row>
    <row r="41" spans="1:41" ht="33" x14ac:dyDescent="0.25">
      <c r="A41" s="136" t="s">
        <v>58</v>
      </c>
      <c r="B41" s="152" t="s">
        <v>37</v>
      </c>
      <c r="C41" s="106" t="s">
        <v>65</v>
      </c>
      <c r="D41" s="333"/>
      <c r="E41" s="336"/>
      <c r="F41" s="106" t="s">
        <v>60</v>
      </c>
      <c r="G41" s="106" t="s">
        <v>64</v>
      </c>
      <c r="H41" s="100"/>
      <c r="I41" s="116" t="s">
        <v>135</v>
      </c>
      <c r="J41" s="342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</row>
    <row r="42" spans="1:41" ht="49.5" x14ac:dyDescent="0.25">
      <c r="A42" s="165" t="s">
        <v>81</v>
      </c>
      <c r="B42" s="156" t="s">
        <v>37</v>
      </c>
      <c r="C42" s="15" t="s">
        <v>85</v>
      </c>
      <c r="D42" s="333"/>
      <c r="E42" s="336"/>
      <c r="F42" s="15" t="s">
        <v>83</v>
      </c>
      <c r="G42" s="15" t="s">
        <v>71</v>
      </c>
      <c r="H42" s="100"/>
      <c r="I42" s="229">
        <v>6.25E-2</v>
      </c>
      <c r="J42" s="342"/>
    </row>
    <row r="43" spans="1:41" ht="20.25" customHeight="1" x14ac:dyDescent="0.25">
      <c r="A43" s="328" t="s">
        <v>36</v>
      </c>
      <c r="B43" s="326" t="s">
        <v>37</v>
      </c>
      <c r="C43" s="301" t="s">
        <v>38</v>
      </c>
      <c r="D43" s="333"/>
      <c r="E43" s="336"/>
      <c r="F43" s="306" t="s">
        <v>39</v>
      </c>
      <c r="G43" s="155">
        <v>0.32291666666666669</v>
      </c>
      <c r="H43" s="339"/>
      <c r="I43" s="330">
        <v>6.25E-2</v>
      </c>
      <c r="J43" s="342"/>
    </row>
    <row r="44" spans="1:41" ht="63.75" customHeight="1" thickBot="1" x14ac:dyDescent="0.3">
      <c r="A44" s="329"/>
      <c r="B44" s="327"/>
      <c r="C44" s="338"/>
      <c r="D44" s="334"/>
      <c r="E44" s="337"/>
      <c r="F44" s="307"/>
      <c r="G44" s="166" t="s">
        <v>80</v>
      </c>
      <c r="H44" s="340"/>
      <c r="I44" s="331"/>
      <c r="J44" s="342"/>
    </row>
    <row r="45" spans="1:41" ht="66" x14ac:dyDescent="0.25">
      <c r="A45" s="137" t="s">
        <v>37</v>
      </c>
      <c r="B45" s="138" t="s">
        <v>174</v>
      </c>
      <c r="C45" s="159" t="s">
        <v>62</v>
      </c>
      <c r="D45" s="168">
        <f>E45/52</f>
        <v>0.92307692307692313</v>
      </c>
      <c r="E45" s="169">
        <v>48</v>
      </c>
      <c r="F45" s="93" t="s">
        <v>60</v>
      </c>
      <c r="G45" s="157">
        <v>0.375</v>
      </c>
      <c r="H45" s="189">
        <v>0.70833333333333337</v>
      </c>
      <c r="I45" s="192" t="s">
        <v>8</v>
      </c>
      <c r="J45" s="342"/>
    </row>
    <row r="46" spans="1:41" ht="33" x14ac:dyDescent="0.25">
      <c r="A46" s="139" t="s">
        <v>174</v>
      </c>
      <c r="B46" s="140" t="s">
        <v>37</v>
      </c>
      <c r="C46" s="106" t="s">
        <v>65</v>
      </c>
      <c r="D46" s="168">
        <f>E46/52</f>
        <v>0.92307692307692313</v>
      </c>
      <c r="E46" s="169">
        <v>48</v>
      </c>
      <c r="F46" s="105" t="s">
        <v>60</v>
      </c>
      <c r="G46" s="176" t="s">
        <v>64</v>
      </c>
      <c r="H46" s="103"/>
      <c r="I46" s="230" t="s">
        <v>8</v>
      </c>
      <c r="J46" s="342"/>
    </row>
    <row r="47" spans="1:41" ht="60" x14ac:dyDescent="0.25">
      <c r="A47" s="177" t="s">
        <v>186</v>
      </c>
      <c r="B47" s="177" t="s">
        <v>189</v>
      </c>
      <c r="C47" s="184" t="s">
        <v>190</v>
      </c>
      <c r="D47" s="288">
        <v>4</v>
      </c>
      <c r="E47" s="288">
        <v>208</v>
      </c>
      <c r="F47" s="183" t="s">
        <v>60</v>
      </c>
      <c r="G47" s="186">
        <v>0.375</v>
      </c>
      <c r="H47" s="100"/>
      <c r="I47" s="193" t="s">
        <v>193</v>
      </c>
      <c r="J47" s="342"/>
    </row>
    <row r="48" spans="1:41" ht="66" x14ac:dyDescent="0.25">
      <c r="A48" s="177" t="s">
        <v>189</v>
      </c>
      <c r="B48" s="177" t="s">
        <v>186</v>
      </c>
      <c r="C48" s="184" t="s">
        <v>190</v>
      </c>
      <c r="D48" s="289"/>
      <c r="E48" s="289"/>
      <c r="F48" s="184" t="s">
        <v>60</v>
      </c>
      <c r="G48" s="181" t="s">
        <v>191</v>
      </c>
      <c r="H48" s="100"/>
      <c r="I48" s="193" t="s">
        <v>193</v>
      </c>
      <c r="J48" s="342"/>
    </row>
    <row r="49" spans="1:10" ht="60" x14ac:dyDescent="0.25">
      <c r="A49" s="178" t="s">
        <v>187</v>
      </c>
      <c r="B49" s="179" t="s">
        <v>186</v>
      </c>
      <c r="C49" s="184" t="s">
        <v>192</v>
      </c>
      <c r="D49" s="288">
        <v>2</v>
      </c>
      <c r="E49" s="288">
        <v>104</v>
      </c>
      <c r="F49" s="184" t="s">
        <v>60</v>
      </c>
      <c r="G49" s="184" t="s">
        <v>64</v>
      </c>
      <c r="H49" s="100"/>
      <c r="I49" s="231"/>
      <c r="J49" s="342"/>
    </row>
    <row r="50" spans="1:10" ht="60" x14ac:dyDescent="0.25">
      <c r="A50" s="179" t="s">
        <v>186</v>
      </c>
      <c r="B50" s="178" t="s">
        <v>187</v>
      </c>
      <c r="C50" s="184" t="s">
        <v>192</v>
      </c>
      <c r="D50" s="289"/>
      <c r="E50" s="289"/>
      <c r="F50" s="184" t="s">
        <v>60</v>
      </c>
      <c r="G50" s="184" t="s">
        <v>64</v>
      </c>
      <c r="H50" s="100"/>
      <c r="I50" s="231"/>
      <c r="J50" s="342"/>
    </row>
    <row r="51" spans="1:10" s="173" customFormat="1" ht="75" x14ac:dyDescent="0.25">
      <c r="A51" s="180" t="s">
        <v>188</v>
      </c>
      <c r="B51" s="177" t="s">
        <v>186</v>
      </c>
      <c r="C51" s="184" t="s">
        <v>190</v>
      </c>
      <c r="D51" s="288">
        <v>2</v>
      </c>
      <c r="E51" s="288">
        <v>104</v>
      </c>
      <c r="F51" s="181" t="s">
        <v>60</v>
      </c>
      <c r="G51" s="184" t="s">
        <v>64</v>
      </c>
      <c r="H51" s="100"/>
      <c r="I51" s="231"/>
      <c r="J51" s="342"/>
    </row>
    <row r="52" spans="1:10" s="173" customFormat="1" ht="75" x14ac:dyDescent="0.25">
      <c r="A52" s="177" t="s">
        <v>186</v>
      </c>
      <c r="B52" s="180" t="s">
        <v>188</v>
      </c>
      <c r="C52" s="184" t="s">
        <v>190</v>
      </c>
      <c r="D52" s="289"/>
      <c r="E52" s="289"/>
      <c r="F52" s="181" t="s">
        <v>60</v>
      </c>
      <c r="G52" s="182">
        <v>0.375</v>
      </c>
      <c r="H52" s="100"/>
      <c r="I52" s="231"/>
      <c r="J52" s="343"/>
    </row>
    <row r="53" spans="1:10" s="173" customFormat="1" x14ac:dyDescent="0.25">
      <c r="A53" s="174"/>
      <c r="B53" s="171"/>
      <c r="C53" s="172"/>
    </row>
    <row r="54" spans="1:10" s="173" customFormat="1" x14ac:dyDescent="0.25">
      <c r="A54" s="175"/>
      <c r="B54" s="171"/>
      <c r="C54" s="172"/>
    </row>
    <row r="55" spans="1:10" s="173" customFormat="1" x14ac:dyDescent="0.25">
      <c r="A55" s="174"/>
      <c r="B55" s="171"/>
      <c r="C55" s="172"/>
    </row>
    <row r="56" spans="1:10" s="173" customFormat="1" x14ac:dyDescent="0.25">
      <c r="A56" s="170"/>
      <c r="B56" s="171"/>
      <c r="C56" s="172"/>
    </row>
    <row r="57" spans="1:10" s="173" customFormat="1" x14ac:dyDescent="0.25">
      <c r="A57" s="170"/>
      <c r="B57" s="171"/>
      <c r="C57" s="172"/>
    </row>
    <row r="58" spans="1:10" s="173" customFormat="1" x14ac:dyDescent="0.25">
      <c r="A58" s="170"/>
      <c r="B58" s="171"/>
      <c r="C58" s="172"/>
    </row>
    <row r="59" spans="1:10" s="173" customFormat="1" x14ac:dyDescent="0.25">
      <c r="A59" s="170"/>
      <c r="B59" s="171"/>
      <c r="C59" s="172"/>
    </row>
    <row r="60" spans="1:10" s="173" customFormat="1" x14ac:dyDescent="0.25">
      <c r="A60" s="170"/>
      <c r="B60" s="171"/>
      <c r="C60" s="172"/>
    </row>
    <row r="61" spans="1:10" s="173" customFormat="1" x14ac:dyDescent="0.25">
      <c r="A61" s="170"/>
      <c r="B61" s="171"/>
      <c r="C61" s="172"/>
    </row>
    <row r="62" spans="1:10" s="173" customFormat="1" x14ac:dyDescent="0.25">
      <c r="A62" s="170"/>
      <c r="B62" s="171"/>
      <c r="C62" s="172"/>
    </row>
    <row r="63" spans="1:10" s="173" customFormat="1" x14ac:dyDescent="0.25">
      <c r="A63" s="170"/>
      <c r="B63" s="171"/>
      <c r="C63" s="172"/>
    </row>
    <row r="64" spans="1:10" s="173" customFormat="1" x14ac:dyDescent="0.25">
      <c r="A64" s="170"/>
      <c r="B64" s="171"/>
      <c r="C64" s="172"/>
    </row>
    <row r="65" spans="1:7" s="173" customFormat="1" x14ac:dyDescent="0.25">
      <c r="A65" s="170"/>
      <c r="B65" s="171"/>
      <c r="C65" s="172"/>
    </row>
    <row r="66" spans="1:7" s="173" customFormat="1" x14ac:dyDescent="0.25">
      <c r="A66" s="170"/>
      <c r="B66" s="171"/>
      <c r="C66" s="172"/>
    </row>
    <row r="67" spans="1:7" s="173" customFormat="1" x14ac:dyDescent="0.25">
      <c r="A67" s="170"/>
      <c r="B67" s="171"/>
      <c r="C67" s="172"/>
    </row>
    <row r="68" spans="1:7" x14ac:dyDescent="0.25">
      <c r="A68" s="170"/>
      <c r="B68" s="171"/>
      <c r="C68" s="172"/>
      <c r="D68" s="173"/>
      <c r="E68" s="173"/>
      <c r="F68" s="173"/>
      <c r="G68" s="173"/>
    </row>
    <row r="69" spans="1:7" x14ac:dyDescent="0.25">
      <c r="A69" s="170"/>
      <c r="B69" s="171"/>
      <c r="C69" s="172"/>
      <c r="D69" s="173"/>
      <c r="E69" s="173"/>
      <c r="F69" s="173"/>
      <c r="G69" s="173"/>
    </row>
    <row r="70" spans="1:7" x14ac:dyDescent="0.25">
      <c r="A70" s="170"/>
      <c r="B70" s="171"/>
      <c r="C70" s="172"/>
      <c r="D70" s="173"/>
      <c r="E70" s="173"/>
      <c r="F70" s="173"/>
      <c r="G70" s="173"/>
    </row>
    <row r="71" spans="1:7" x14ac:dyDescent="0.25">
      <c r="A71" s="170"/>
      <c r="B71" s="171"/>
      <c r="C71" s="172"/>
      <c r="D71" s="173"/>
      <c r="E71" s="173"/>
      <c r="F71" s="173"/>
      <c r="G71" s="173"/>
    </row>
    <row r="72" spans="1:7" x14ac:dyDescent="0.25">
      <c r="A72" s="170"/>
      <c r="B72" s="171"/>
      <c r="C72" s="172"/>
      <c r="D72" s="173"/>
      <c r="E72" s="173"/>
      <c r="F72" s="173"/>
      <c r="G72" s="173"/>
    </row>
  </sheetData>
  <mergeCells count="81">
    <mergeCell ref="J3:J52"/>
    <mergeCell ref="H12:H13"/>
    <mergeCell ref="H31:H32"/>
    <mergeCell ref="D3:D7"/>
    <mergeCell ref="E3:E7"/>
    <mergeCell ref="D8:D10"/>
    <mergeCell ref="E8:E10"/>
    <mergeCell ref="E11:E13"/>
    <mergeCell ref="G6:G7"/>
    <mergeCell ref="I6:I7"/>
    <mergeCell ref="F4:F5"/>
    <mergeCell ref="G4:G5"/>
    <mergeCell ref="I4:I5"/>
    <mergeCell ref="H4:H5"/>
    <mergeCell ref="H6:H7"/>
    <mergeCell ref="I19:I20"/>
    <mergeCell ref="B43:B44"/>
    <mergeCell ref="A43:A44"/>
    <mergeCell ref="I43:I44"/>
    <mergeCell ref="D33:D44"/>
    <mergeCell ref="E33:E44"/>
    <mergeCell ref="C43:C44"/>
    <mergeCell ref="H43:H44"/>
    <mergeCell ref="A29:A30"/>
    <mergeCell ref="B29:B30"/>
    <mergeCell ref="H29:H30"/>
    <mergeCell ref="H23:H24"/>
    <mergeCell ref="H25:H26"/>
    <mergeCell ref="H27:H28"/>
    <mergeCell ref="D16:D32"/>
    <mergeCell ref="E16:E32"/>
    <mergeCell ref="F29:F30"/>
    <mergeCell ref="G29:G30"/>
    <mergeCell ref="G19:G20"/>
    <mergeCell ref="A19:A20"/>
    <mergeCell ref="B19:B20"/>
    <mergeCell ref="A27:A28"/>
    <mergeCell ref="B27:B28"/>
    <mergeCell ref="A23:A24"/>
    <mergeCell ref="A1:I1"/>
    <mergeCell ref="F21:F22"/>
    <mergeCell ref="G21:G22"/>
    <mergeCell ref="I21:I22"/>
    <mergeCell ref="F23:F24"/>
    <mergeCell ref="G23:G24"/>
    <mergeCell ref="I23:I24"/>
    <mergeCell ref="F12:F13"/>
    <mergeCell ref="G12:G13"/>
    <mergeCell ref="I12:I13"/>
    <mergeCell ref="B4:B5"/>
    <mergeCell ref="A4:A5"/>
    <mergeCell ref="F6:F7"/>
    <mergeCell ref="D14:D15"/>
    <mergeCell ref="E14:E15"/>
    <mergeCell ref="D11:D13"/>
    <mergeCell ref="H19:H20"/>
    <mergeCell ref="H21:H22"/>
    <mergeCell ref="F43:F44"/>
    <mergeCell ref="F19:F20"/>
    <mergeCell ref="F25:F26"/>
    <mergeCell ref="G25:G26"/>
    <mergeCell ref="I25:I26"/>
    <mergeCell ref="I27:I28"/>
    <mergeCell ref="I29:I30"/>
    <mergeCell ref="F27:F28"/>
    <mergeCell ref="G27:G28"/>
    <mergeCell ref="B23:B24"/>
    <mergeCell ref="A25:A26"/>
    <mergeCell ref="B25:B26"/>
    <mergeCell ref="B6:B7"/>
    <mergeCell ref="A6:A7"/>
    <mergeCell ref="A12:A13"/>
    <mergeCell ref="B12:B13"/>
    <mergeCell ref="A21:A22"/>
    <mergeCell ref="B21:B22"/>
    <mergeCell ref="E47:E48"/>
    <mergeCell ref="E49:E50"/>
    <mergeCell ref="E51:E52"/>
    <mergeCell ref="D47:D48"/>
    <mergeCell ref="D49:D50"/>
    <mergeCell ref="D51:D5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D66C8-85DA-4513-A714-271914D75431}">
  <dimension ref="A1:J21"/>
  <sheetViews>
    <sheetView zoomScale="84" zoomScaleNormal="84" workbookViewId="0">
      <selection activeCell="B2" sqref="B2"/>
    </sheetView>
  </sheetViews>
  <sheetFormatPr defaultRowHeight="15" x14ac:dyDescent="0.25"/>
  <cols>
    <col min="1" max="1" width="26" customWidth="1"/>
    <col min="2" max="2" width="17.28515625" customWidth="1"/>
    <col min="3" max="3" width="21.28515625" customWidth="1"/>
    <col min="4" max="4" width="21.5703125" customWidth="1"/>
    <col min="5" max="5" width="25.5703125" customWidth="1"/>
    <col min="6" max="6" width="27.7109375" customWidth="1"/>
    <col min="7" max="7" width="28.7109375" customWidth="1"/>
    <col min="8" max="8" width="39.85546875" customWidth="1"/>
    <col min="9" max="9" width="47.140625" customWidth="1"/>
    <col min="10" max="10" width="19.28515625" customWidth="1"/>
  </cols>
  <sheetData>
    <row r="1" spans="1:10" s="363" customFormat="1" ht="15.75" thickBot="1" x14ac:dyDescent="0.3">
      <c r="A1" s="359" t="s">
        <v>211</v>
      </c>
      <c r="B1" s="360"/>
      <c r="C1" s="360"/>
      <c r="D1" s="360"/>
      <c r="E1" s="360"/>
      <c r="F1" s="360"/>
      <c r="G1" s="360"/>
      <c r="H1" s="361"/>
      <c r="I1" s="362"/>
    </row>
    <row r="2" spans="1:10" ht="36.75" customHeight="1" thickBot="1" x14ac:dyDescent="0.3">
      <c r="A2" s="11" t="s">
        <v>25</v>
      </c>
      <c r="B2" s="12" t="s">
        <v>26</v>
      </c>
      <c r="C2" s="12" t="s">
        <v>27</v>
      </c>
      <c r="D2" s="12" t="s">
        <v>87</v>
      </c>
      <c r="E2" s="12" t="s">
        <v>89</v>
      </c>
      <c r="F2" s="12" t="s">
        <v>0</v>
      </c>
      <c r="G2" s="13" t="s">
        <v>1</v>
      </c>
      <c r="H2" s="14" t="s">
        <v>101</v>
      </c>
      <c r="I2" s="14" t="s">
        <v>136</v>
      </c>
      <c r="J2" s="197" t="s">
        <v>197</v>
      </c>
    </row>
    <row r="3" spans="1:10" ht="49.5" customHeight="1" x14ac:dyDescent="0.25">
      <c r="A3" s="27" t="s">
        <v>143</v>
      </c>
      <c r="B3" s="41" t="s">
        <v>4</v>
      </c>
      <c r="C3" s="29" t="s">
        <v>144</v>
      </c>
      <c r="D3" s="29">
        <v>1</v>
      </c>
      <c r="E3" s="29">
        <f>D3*52</f>
        <v>52</v>
      </c>
      <c r="F3" s="42" t="s">
        <v>145</v>
      </c>
      <c r="G3" s="69">
        <v>0.5625</v>
      </c>
      <c r="H3" s="69">
        <v>0.6875</v>
      </c>
      <c r="I3" s="198" t="s">
        <v>176</v>
      </c>
      <c r="J3" s="341" t="s">
        <v>198</v>
      </c>
    </row>
    <row r="4" spans="1:10" ht="45" x14ac:dyDescent="0.25">
      <c r="A4" s="30" t="s">
        <v>146</v>
      </c>
      <c r="B4" s="38" t="s">
        <v>4</v>
      </c>
      <c r="C4" s="31" t="s">
        <v>144</v>
      </c>
      <c r="D4" s="31">
        <v>2</v>
      </c>
      <c r="E4" s="31">
        <f>D4*52</f>
        <v>104</v>
      </c>
      <c r="F4" s="31" t="s">
        <v>147</v>
      </c>
      <c r="G4" s="39" t="s">
        <v>203</v>
      </c>
      <c r="H4" s="39" t="s">
        <v>204</v>
      </c>
      <c r="I4" s="199" t="s">
        <v>177</v>
      </c>
      <c r="J4" s="342"/>
    </row>
    <row r="5" spans="1:10" ht="45" customHeight="1" x14ac:dyDescent="0.25">
      <c r="A5" s="30" t="s">
        <v>148</v>
      </c>
      <c r="B5" s="38" t="s">
        <v>149</v>
      </c>
      <c r="C5" s="31" t="s">
        <v>144</v>
      </c>
      <c r="D5" s="31">
        <v>1</v>
      </c>
      <c r="E5" s="31">
        <f>D5*52</f>
        <v>52</v>
      </c>
      <c r="F5" s="32" t="s">
        <v>145</v>
      </c>
      <c r="G5" s="33">
        <v>0.52083333333333337</v>
      </c>
      <c r="H5" s="33">
        <v>0.5625</v>
      </c>
      <c r="I5" s="199" t="s">
        <v>178</v>
      </c>
      <c r="J5" s="342"/>
    </row>
    <row r="6" spans="1:10" ht="45" x14ac:dyDescent="0.25">
      <c r="A6" s="30" t="s">
        <v>150</v>
      </c>
      <c r="B6" s="31" t="s">
        <v>7</v>
      </c>
      <c r="C6" s="31" t="s">
        <v>144</v>
      </c>
      <c r="D6" s="31">
        <v>1</v>
      </c>
      <c r="E6" s="31">
        <f>D6*52</f>
        <v>52</v>
      </c>
      <c r="F6" s="31" t="s">
        <v>151</v>
      </c>
      <c r="G6" s="39">
        <v>0.70833333333333337</v>
      </c>
      <c r="H6" s="39">
        <v>0.75</v>
      </c>
      <c r="I6" s="199" t="s">
        <v>179</v>
      </c>
      <c r="J6" s="342"/>
    </row>
    <row r="7" spans="1:10" ht="45" x14ac:dyDescent="0.25">
      <c r="A7" s="30" t="s">
        <v>152</v>
      </c>
      <c r="B7" s="38" t="s">
        <v>4</v>
      </c>
      <c r="C7" s="31" t="s">
        <v>144</v>
      </c>
      <c r="D7" s="31" t="s">
        <v>154</v>
      </c>
      <c r="E7" s="31">
        <v>26</v>
      </c>
      <c r="F7" s="31" t="s">
        <v>153</v>
      </c>
      <c r="G7" s="70">
        <v>0.58333333333333337</v>
      </c>
      <c r="H7" s="72" t="s">
        <v>181</v>
      </c>
      <c r="I7" s="238" t="s">
        <v>180</v>
      </c>
      <c r="J7" s="342"/>
    </row>
    <row r="8" spans="1:10" ht="45" x14ac:dyDescent="0.25">
      <c r="A8" s="30" t="s">
        <v>155</v>
      </c>
      <c r="B8" s="38" t="s">
        <v>4</v>
      </c>
      <c r="C8" s="31" t="s">
        <v>144</v>
      </c>
      <c r="D8" s="31">
        <v>1</v>
      </c>
      <c r="E8" s="31">
        <f t="shared" ref="E8:E13" si="0">D8*52</f>
        <v>52</v>
      </c>
      <c r="F8" s="31" t="s">
        <v>145</v>
      </c>
      <c r="G8" s="70">
        <v>0.54166666666666663</v>
      </c>
      <c r="H8" s="70">
        <v>0.70833333333333337</v>
      </c>
      <c r="I8" s="238" t="s">
        <v>182</v>
      </c>
      <c r="J8" s="342"/>
    </row>
    <row r="9" spans="1:10" ht="49.5" x14ac:dyDescent="0.25">
      <c r="A9" s="30" t="s">
        <v>156</v>
      </c>
      <c r="B9" s="38" t="s">
        <v>157</v>
      </c>
      <c r="C9" s="31" t="s">
        <v>144</v>
      </c>
      <c r="D9" s="31">
        <v>2</v>
      </c>
      <c r="E9" s="31">
        <f t="shared" si="0"/>
        <v>104</v>
      </c>
      <c r="F9" s="31" t="s">
        <v>158</v>
      </c>
      <c r="G9" s="70" t="s">
        <v>118</v>
      </c>
      <c r="H9" s="70" t="s">
        <v>205</v>
      </c>
      <c r="I9" s="238" t="s">
        <v>182</v>
      </c>
      <c r="J9" s="342"/>
    </row>
    <row r="10" spans="1:10" ht="45" x14ac:dyDescent="0.25">
      <c r="A10" s="63" t="s">
        <v>159</v>
      </c>
      <c r="B10" s="38" t="s">
        <v>4</v>
      </c>
      <c r="C10" s="31" t="s">
        <v>144</v>
      </c>
      <c r="D10" s="31">
        <v>2</v>
      </c>
      <c r="E10" s="31">
        <f t="shared" si="0"/>
        <v>104</v>
      </c>
      <c r="F10" s="31" t="s">
        <v>147</v>
      </c>
      <c r="G10" s="70">
        <v>0.52083333333333337</v>
      </c>
      <c r="H10" s="70">
        <v>0.60416666666666663</v>
      </c>
      <c r="I10" s="238" t="s">
        <v>179</v>
      </c>
      <c r="J10" s="342"/>
    </row>
    <row r="11" spans="1:10" ht="45" x14ac:dyDescent="0.25">
      <c r="A11" s="63" t="s">
        <v>160</v>
      </c>
      <c r="B11" s="38" t="s">
        <v>7</v>
      </c>
      <c r="C11" s="31" t="s">
        <v>144</v>
      </c>
      <c r="D11" s="31">
        <v>2</v>
      </c>
      <c r="E11" s="64">
        <f>(D11*52)+12</f>
        <v>116</v>
      </c>
      <c r="F11" s="71" t="s">
        <v>161</v>
      </c>
      <c r="G11" s="70">
        <v>0.5625</v>
      </c>
      <c r="H11" s="70">
        <v>0.72916666666666663</v>
      </c>
      <c r="I11" s="238" t="s">
        <v>182</v>
      </c>
      <c r="J11" s="342"/>
    </row>
    <row r="12" spans="1:10" ht="45" x14ac:dyDescent="0.25">
      <c r="A12" s="30" t="s">
        <v>162</v>
      </c>
      <c r="B12" s="38" t="s">
        <v>7</v>
      </c>
      <c r="C12" s="31" t="s">
        <v>144</v>
      </c>
      <c r="D12" s="31">
        <v>1</v>
      </c>
      <c r="E12" s="64">
        <f t="shared" si="0"/>
        <v>52</v>
      </c>
      <c r="F12" s="31" t="s">
        <v>145</v>
      </c>
      <c r="G12" s="70">
        <v>0.70833333333333337</v>
      </c>
      <c r="H12" s="70">
        <v>0.83333333333333337</v>
      </c>
      <c r="I12" s="238" t="s">
        <v>180</v>
      </c>
      <c r="J12" s="342"/>
    </row>
    <row r="13" spans="1:10" ht="45" x14ac:dyDescent="0.25">
      <c r="A13" s="30" t="s">
        <v>163</v>
      </c>
      <c r="B13" s="38" t="s">
        <v>7</v>
      </c>
      <c r="C13" s="31" t="s">
        <v>144</v>
      </c>
      <c r="D13" s="31">
        <v>1</v>
      </c>
      <c r="E13" s="31">
        <f t="shared" si="0"/>
        <v>52</v>
      </c>
      <c r="F13" s="31" t="s">
        <v>147</v>
      </c>
      <c r="G13" s="70">
        <v>0.66666666666666663</v>
      </c>
      <c r="H13" s="70">
        <v>0.79166666666666663</v>
      </c>
      <c r="I13" s="238" t="s">
        <v>180</v>
      </c>
      <c r="J13" s="342"/>
    </row>
    <row r="14" spans="1:10" ht="45" x14ac:dyDescent="0.25">
      <c r="A14" s="30" t="s">
        <v>164</v>
      </c>
      <c r="B14" s="38" t="s">
        <v>4</v>
      </c>
      <c r="C14" s="31" t="s">
        <v>144</v>
      </c>
      <c r="D14" s="167" t="s">
        <v>154</v>
      </c>
      <c r="E14" s="72">
        <v>26</v>
      </c>
      <c r="F14" s="71" t="s">
        <v>175</v>
      </c>
      <c r="G14" s="70">
        <v>0.54166666666666663</v>
      </c>
      <c r="H14" s="70">
        <v>0.625</v>
      </c>
      <c r="I14" s="238" t="s">
        <v>179</v>
      </c>
      <c r="J14" s="342"/>
    </row>
    <row r="15" spans="1:10" ht="45" x14ac:dyDescent="0.25">
      <c r="A15" s="30" t="s">
        <v>165</v>
      </c>
      <c r="B15" s="38" t="s">
        <v>149</v>
      </c>
      <c r="C15" s="31" t="s">
        <v>144</v>
      </c>
      <c r="D15" s="167" t="s">
        <v>154</v>
      </c>
      <c r="E15" s="72">
        <v>26</v>
      </c>
      <c r="F15" s="71" t="s">
        <v>175</v>
      </c>
      <c r="G15" s="70">
        <v>0.5</v>
      </c>
      <c r="H15" s="70">
        <v>0.70833333333333337</v>
      </c>
      <c r="I15" s="238" t="s">
        <v>183</v>
      </c>
      <c r="J15" s="342"/>
    </row>
    <row r="16" spans="1:10" ht="45" x14ac:dyDescent="0.25">
      <c r="A16" s="30" t="s">
        <v>166</v>
      </c>
      <c r="B16" s="38" t="s">
        <v>149</v>
      </c>
      <c r="C16" s="31" t="s">
        <v>144</v>
      </c>
      <c r="D16" s="31">
        <v>1</v>
      </c>
      <c r="E16" s="31">
        <f>D16*52</f>
        <v>52</v>
      </c>
      <c r="F16" s="71" t="s">
        <v>147</v>
      </c>
      <c r="G16" s="70">
        <v>0.5</v>
      </c>
      <c r="H16" s="70">
        <v>0.625</v>
      </c>
      <c r="I16" s="238" t="s">
        <v>180</v>
      </c>
      <c r="J16" s="342"/>
    </row>
    <row r="17" spans="1:10" ht="49.5" x14ac:dyDescent="0.25">
      <c r="A17" s="30" t="s">
        <v>167</v>
      </c>
      <c r="B17" s="38" t="s">
        <v>157</v>
      </c>
      <c r="C17" s="31" t="s">
        <v>144</v>
      </c>
      <c r="D17" s="31">
        <v>1</v>
      </c>
      <c r="E17" s="31">
        <f>D17*52</f>
        <v>52</v>
      </c>
      <c r="F17" s="71" t="s">
        <v>145</v>
      </c>
      <c r="G17" s="70">
        <v>0.5</v>
      </c>
      <c r="H17" s="70">
        <v>0.64583333333333337</v>
      </c>
      <c r="I17" s="238" t="s">
        <v>184</v>
      </c>
      <c r="J17" s="342"/>
    </row>
    <row r="18" spans="1:10" ht="49.5" x14ac:dyDescent="0.25">
      <c r="A18" s="30" t="s">
        <v>169</v>
      </c>
      <c r="B18" s="38" t="s">
        <v>157</v>
      </c>
      <c r="C18" s="31" t="s">
        <v>144</v>
      </c>
      <c r="D18" s="31">
        <v>3</v>
      </c>
      <c r="E18" s="31">
        <f>D18*52</f>
        <v>156</v>
      </c>
      <c r="F18" s="71" t="s">
        <v>168</v>
      </c>
      <c r="G18" s="70">
        <v>0.52083333333333337</v>
      </c>
      <c r="H18" s="70">
        <v>0.66666666666666663</v>
      </c>
      <c r="I18" s="238" t="s">
        <v>184</v>
      </c>
      <c r="J18" s="342"/>
    </row>
    <row r="19" spans="1:10" ht="45.75" thickBot="1" x14ac:dyDescent="0.3">
      <c r="A19" s="232" t="s">
        <v>170</v>
      </c>
      <c r="B19" s="233" t="s">
        <v>4</v>
      </c>
      <c r="C19" s="222" t="s">
        <v>144</v>
      </c>
      <c r="D19" s="234" t="s">
        <v>154</v>
      </c>
      <c r="E19" s="195">
        <v>26</v>
      </c>
      <c r="F19" s="236" t="s">
        <v>147</v>
      </c>
      <c r="G19" s="73">
        <v>0.52083333333333337</v>
      </c>
      <c r="H19" s="70">
        <v>0.66666666666666663</v>
      </c>
      <c r="I19" s="238" t="s">
        <v>184</v>
      </c>
      <c r="J19" s="342"/>
    </row>
    <row r="20" spans="1:10" ht="42" customHeight="1" x14ac:dyDescent="0.25">
      <c r="A20" s="31" t="s">
        <v>200</v>
      </c>
      <c r="B20" s="31" t="s">
        <v>34</v>
      </c>
      <c r="C20" s="31" t="s">
        <v>144</v>
      </c>
      <c r="D20" s="237">
        <v>2</v>
      </c>
      <c r="E20" s="237">
        <v>104</v>
      </c>
      <c r="F20" s="235"/>
      <c r="G20" s="52">
        <v>0.45833333333333331</v>
      </c>
      <c r="H20" s="90">
        <v>0.54166666666666663</v>
      </c>
      <c r="I20" s="238" t="s">
        <v>201</v>
      </c>
      <c r="J20" s="342"/>
    </row>
    <row r="21" spans="1:10" ht="45" x14ac:dyDescent="0.25">
      <c r="A21" s="31" t="s">
        <v>209</v>
      </c>
      <c r="B21" s="38" t="s">
        <v>7</v>
      </c>
      <c r="C21" s="31" t="s">
        <v>144</v>
      </c>
      <c r="D21" s="31">
        <v>1</v>
      </c>
      <c r="E21" s="237">
        <v>52</v>
      </c>
      <c r="F21" s="276" t="s">
        <v>147</v>
      </c>
      <c r="G21" s="52">
        <v>0.45833333333333331</v>
      </c>
      <c r="H21" s="90">
        <v>0.54166666666666663</v>
      </c>
      <c r="I21" s="237"/>
      <c r="J21" s="343"/>
    </row>
  </sheetData>
  <mergeCells count="2">
    <mergeCell ref="A1:I1"/>
    <mergeCell ref="J3:J2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ROTAS UFH REGIONALIZADAS</vt:lpstr>
      <vt:lpstr>ROTAS UFH NÃO REGIONALIZADAS</vt:lpstr>
      <vt:lpstr>CETEBIO</vt:lpstr>
      <vt:lpstr>PACES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Erica</dc:creator>
  <cp:lastModifiedBy>Lorena Prezotti Rodrigues</cp:lastModifiedBy>
  <cp:lastPrinted>2023-09-27T16:35:57Z</cp:lastPrinted>
  <dcterms:created xsi:type="dcterms:W3CDTF">2022-03-14T01:18:01Z</dcterms:created>
  <dcterms:modified xsi:type="dcterms:W3CDTF">2025-09-22T19:20:23Z</dcterms:modified>
</cp:coreProperties>
</file>